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808" activeTab="1"/>
  </bookViews>
  <sheets>
    <sheet name="Media plan - GB  - Total" sheetId="1" r:id="rId1"/>
    <sheet name="Media plan - DE - Total" sheetId="2" r:id="rId2"/>
    <sheet name="Grupa docelowa - Targetowanie" sheetId="3" r:id="rId3"/>
    <sheet name="Sheet3" sheetId="4" state="hidden" r:id="rId4"/>
  </sheets>
  <definedNames>
    <definedName name="dtyz" localSheetId="2">#REF!</definedName>
    <definedName name="dtyz" localSheetId="1">#REF!</definedName>
    <definedName name="dtyz" localSheetId="0">#REF!</definedName>
    <definedName name="dtyz">#REF!</definedName>
    <definedName name="Facebook_reklamy" localSheetId="2">#REF!</definedName>
    <definedName name="Facebook_reklamy" localSheetId="1">#REF!</definedName>
    <definedName name="Facebook_reklamy" localSheetId="0">#REF!</definedName>
    <definedName name="Facebook_reklamy">#REF!</definedName>
    <definedName name="Mediaplan" localSheetId="2">#REF!</definedName>
    <definedName name="Mediaplan" localSheetId="1">#REF!</definedName>
    <definedName name="Mediaplan" localSheetId="0">#REF!</definedName>
    <definedName name="Mediaplan">#REF!</definedName>
    <definedName name="Przykładowe_strategie_targetowania" localSheetId="2">'Grupa docelowa - Targetowanie'!#REF!</definedName>
    <definedName name="Przykładowe_strategie_targetowania" localSheetId="1">#REF!</definedName>
    <definedName name="Przykładowe_strategie_targetowania" localSheetId="0">#REF!</definedName>
    <definedName name="Przykładowe_strategie_targetowania">#REF!</definedName>
  </definedNames>
  <calcPr fullCalcOnLoad="1"/>
</workbook>
</file>

<file path=xl/sharedStrings.xml><?xml version="1.0" encoding="utf-8"?>
<sst xmlns="http://schemas.openxmlformats.org/spreadsheetml/2006/main" count="124" uniqueCount="50">
  <si>
    <t>Klient</t>
  </si>
  <si>
    <t>Wydawca</t>
  </si>
  <si>
    <t>Placement</t>
  </si>
  <si>
    <t>Model</t>
  </si>
  <si>
    <t>Koszt netto (PLN)</t>
  </si>
  <si>
    <t>Kategoria</t>
  </si>
  <si>
    <t>Estymowany zasięg</t>
  </si>
  <si>
    <t>Czas kampanii</t>
  </si>
  <si>
    <t>Produkt</t>
  </si>
  <si>
    <t>CPM</t>
  </si>
  <si>
    <t>Estymowana stawka (PLN)</t>
  </si>
  <si>
    <t>Audience Profiling</t>
  </si>
  <si>
    <t>Targetowanie na użytkowników wykazujących zainteresowania</t>
  </si>
  <si>
    <t xml:space="preserve">Budżet </t>
  </si>
  <si>
    <t>Uwagi</t>
  </si>
  <si>
    <t xml:space="preserve">Estymowana ilość klików </t>
  </si>
  <si>
    <t>Estymowana ilość odsłon /wyświetleń</t>
  </si>
  <si>
    <t>Social</t>
  </si>
  <si>
    <t>Wymagany dostęp reklamowy do konta na FB</t>
  </si>
  <si>
    <t>Targetowanie</t>
  </si>
  <si>
    <t>KookiTo</t>
  </si>
  <si>
    <t>Kontekst</t>
  </si>
  <si>
    <t>Display + Mobile</t>
  </si>
  <si>
    <t>Admind</t>
  </si>
  <si>
    <t>MOT Promocja Regionu</t>
  </si>
  <si>
    <t>Facebook</t>
  </si>
  <si>
    <t>Instagram</t>
  </si>
  <si>
    <t xml:space="preserve"> Instagram 1080x1080px, Instastories, Video Ad</t>
  </si>
  <si>
    <t>Youtube</t>
  </si>
  <si>
    <t>Video</t>
  </si>
  <si>
    <t>Wymagany dostęp reklamowy do konta na Instagramie</t>
  </si>
  <si>
    <t>Targetowanie reklam Facebook/Instagram</t>
  </si>
  <si>
    <t>Targetowanie reklam Audience Profiling/Youtube</t>
  </si>
  <si>
    <t>Strategia 1</t>
  </si>
  <si>
    <t>Strategia 2</t>
  </si>
  <si>
    <t>Strategia 3</t>
  </si>
  <si>
    <t>Proponowane targetowania znajdują się w zakładce: "Grupa docelowa - Targetowanie"</t>
  </si>
  <si>
    <t>-</t>
  </si>
  <si>
    <t>Kwiecień 2022 - Wrzesień 2022</t>
  </si>
  <si>
    <t>Przykładowy katalog formatów graficznych i video</t>
  </si>
  <si>
    <t xml:space="preserve"> Page Post Link Ad  1080x1080px, Multi-Product Ad 1080x1080px (do 5 obrazków), VIdeoAd</t>
  </si>
  <si>
    <t>Preroll 30" wraz z banerem towarzyszącym 300x60px</t>
  </si>
  <si>
    <t>Niepomijalny 15" wraz z banerem towarzyszącym 300x60px</t>
  </si>
  <si>
    <t>BumperAd 6" wraz z banerem towarzyszącym 300x60px</t>
  </si>
  <si>
    <t>Standard IAB  (300x250px, 336x280px, 160x600px, 300x600px, 300x1050px, 728x90px, 970x250px, 320x50px, 320x100px)</t>
  </si>
  <si>
    <t>Artykuły sponsorowane</t>
  </si>
  <si>
    <t>Witryny podróżnicze, turystyka, witryny linii lotniczych</t>
  </si>
  <si>
    <t>Witryny podróżnicze, turystyka</t>
  </si>
  <si>
    <t>FF</t>
  </si>
  <si>
    <t>Estymowana ilośc obejrzeń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</si>
</sst>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* #,##0.00_);_(* \(#,##0.00\);_(* \-??_);_(@_)"/>
    <numFmt numFmtId="168" formatCode="&quot;$&quot;#,##0.00_);[Red]\(&quot;$&quot;#,##0.00\)"/>
    <numFmt numFmtId="169" formatCode="dd/mm/yyyy"/>
    <numFmt numFmtId="170" formatCode="_-&quot;L&quot;* #,##0_-;\-&quot;L&quot;* #,##0_-;_-&quot;L&quot;* &quot;-&quot;_-;_-@_-"/>
    <numFmt numFmtId="171" formatCode="_-&quot;L&quot;* #,##0.00_-;\-&quot;L&quot;* #,##0.00_-;_-&quot;L&quot;* &quot;-&quot;??_-;_-@_-"/>
    <numFmt numFmtId="172" formatCode="#,##0.00&quot;zł&quot;;\-#,##0.00&quot;zł&quot;"/>
    <numFmt numFmtId="173" formatCode="[$-415]d\ mmmm\ yyyy"/>
    <numFmt numFmtId="174" formatCode="#,##0.0"/>
    <numFmt numFmtId="175" formatCode="_-* #,##0.00\ [$zł-415]_-;\-* #,##0.00\ [$zł-415]_-;_-* &quot;-&quot;??\ [$zł-415]_-;_-@_-"/>
    <numFmt numFmtId="176" formatCode="_-* #,##0\ _z_ł_-;\-* #,##0\ _z_ł_-;_-* &quot;-&quot;??\ _z_ł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0"/>
      <name val="Geneva"/>
      <family val="2"/>
    </font>
    <font>
      <sz val="8"/>
      <name val="Arial"/>
      <family val="2"/>
    </font>
    <font>
      <sz val="10"/>
      <name val="Helv"/>
      <family val="0"/>
    </font>
    <font>
      <sz val="10"/>
      <name val="Switzerland"/>
      <family val="0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5"/>
      <color indexed="56"/>
      <name val="Calibri"/>
      <family val="2"/>
    </font>
    <font>
      <i/>
      <sz val="12"/>
      <color indexed="23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u val="single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2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F6971F"/>
      <name val="Calibri"/>
      <family val="2"/>
    </font>
    <font>
      <b/>
      <sz val="11"/>
      <color rgb="FF000000"/>
      <name val="Calibri"/>
      <family val="2"/>
    </font>
    <font>
      <sz val="15"/>
      <color rgb="FF1F497D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8F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23D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0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17" fillId="20" borderId="0" applyNumberFormat="0" applyBorder="0" applyAlignment="0" applyProtection="0"/>
    <xf numFmtId="0" fontId="0" fillId="15" borderId="0" applyNumberFormat="0" applyBorder="0" applyAlignment="0" applyProtection="0"/>
    <xf numFmtId="0" fontId="17" fillId="21" borderId="0" applyNumberFormat="0" applyBorder="0" applyAlignment="0" applyProtection="0"/>
    <xf numFmtId="0" fontId="0" fillId="16" borderId="0" applyNumberFormat="0" applyBorder="0" applyAlignment="0" applyProtection="0"/>
    <xf numFmtId="0" fontId="17" fillId="22" borderId="0" applyNumberFormat="0" applyBorder="0" applyAlignment="0" applyProtection="0"/>
    <xf numFmtId="0" fontId="0" fillId="17" borderId="0" applyNumberFormat="0" applyBorder="0" applyAlignment="0" applyProtection="0"/>
    <xf numFmtId="0" fontId="17" fillId="11" borderId="0" applyNumberFormat="0" applyBorder="0" applyAlignment="0" applyProtection="0"/>
    <xf numFmtId="0" fontId="0" fillId="18" borderId="0" applyNumberFormat="0" applyBorder="0" applyAlignment="0" applyProtection="0"/>
    <xf numFmtId="0" fontId="17" fillId="20" borderId="0" applyNumberFormat="0" applyBorder="0" applyAlignment="0" applyProtection="0"/>
    <xf numFmtId="0" fontId="0" fillId="19" borderId="0" applyNumberFormat="0" applyBorder="0" applyAlignment="0" applyProtection="0"/>
    <xf numFmtId="0" fontId="1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4" borderId="0" applyNumberFormat="0" applyBorder="0" applyAlignment="0" applyProtection="0"/>
    <xf numFmtId="0" fontId="18" fillId="30" borderId="0" applyNumberFormat="0" applyBorder="0" applyAlignment="0" applyProtection="0"/>
    <xf numFmtId="0" fontId="66" fillId="25" borderId="0" applyNumberFormat="0" applyBorder="0" applyAlignment="0" applyProtection="0"/>
    <xf numFmtId="0" fontId="18" fillId="21" borderId="0" applyNumberFormat="0" applyBorder="0" applyAlignment="0" applyProtection="0"/>
    <xf numFmtId="0" fontId="66" fillId="26" borderId="0" applyNumberFormat="0" applyBorder="0" applyAlignment="0" applyProtection="0"/>
    <xf numFmtId="0" fontId="18" fillId="22" borderId="0" applyNumberFormat="0" applyBorder="0" applyAlignment="0" applyProtection="0"/>
    <xf numFmtId="0" fontId="66" fillId="27" borderId="0" applyNumberFormat="0" applyBorder="0" applyAlignment="0" applyProtection="0"/>
    <xf numFmtId="0" fontId="18" fillId="31" borderId="0" applyNumberFormat="0" applyBorder="0" applyAlignment="0" applyProtection="0"/>
    <xf numFmtId="0" fontId="66" fillId="28" borderId="0" applyNumberFormat="0" applyBorder="0" applyAlignment="0" applyProtection="0"/>
    <xf numFmtId="0" fontId="18" fillId="32" borderId="0" applyNumberFormat="0" applyBorder="0" applyAlignment="0" applyProtection="0"/>
    <xf numFmtId="0" fontId="66" fillId="29" borderId="0" applyNumberFormat="0" applyBorder="0" applyAlignment="0" applyProtection="0"/>
    <xf numFmtId="0" fontId="18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34" borderId="0" applyNumberFormat="0" applyBorder="0" applyAlignment="0" applyProtection="0"/>
    <xf numFmtId="0" fontId="18" fillId="40" borderId="0" applyNumberFormat="0" applyBorder="0" applyAlignment="0" applyProtection="0"/>
    <xf numFmtId="0" fontId="66" fillId="35" borderId="0" applyNumberFormat="0" applyBorder="0" applyAlignment="0" applyProtection="0"/>
    <xf numFmtId="0" fontId="18" fillId="41" borderId="0" applyNumberFormat="0" applyBorder="0" applyAlignment="0" applyProtection="0"/>
    <xf numFmtId="0" fontId="66" fillId="36" borderId="0" applyNumberFormat="0" applyBorder="0" applyAlignment="0" applyProtection="0"/>
    <xf numFmtId="0" fontId="18" fillId="42" borderId="0" applyNumberFormat="0" applyBorder="0" applyAlignment="0" applyProtection="0"/>
    <xf numFmtId="0" fontId="66" fillId="37" borderId="0" applyNumberFormat="0" applyBorder="0" applyAlignment="0" applyProtection="0"/>
    <xf numFmtId="0" fontId="18" fillId="31" borderId="0" applyNumberFormat="0" applyBorder="0" applyAlignment="0" applyProtection="0"/>
    <xf numFmtId="0" fontId="66" fillId="38" borderId="0" applyNumberFormat="0" applyBorder="0" applyAlignment="0" applyProtection="0"/>
    <xf numFmtId="0" fontId="18" fillId="32" borderId="0" applyNumberFormat="0" applyBorder="0" applyAlignment="0" applyProtection="0"/>
    <xf numFmtId="0" fontId="66" fillId="39" borderId="0" applyNumberFormat="0" applyBorder="0" applyAlignment="0" applyProtection="0"/>
    <xf numFmtId="0" fontId="18" fillId="43" borderId="0" applyNumberFormat="0" applyBorder="0" applyAlignment="0" applyProtection="0"/>
    <xf numFmtId="0" fontId="67" fillId="44" borderId="0" applyNumberFormat="0" applyBorder="0" applyAlignment="0" applyProtection="0"/>
    <xf numFmtId="0" fontId="9" fillId="0" borderId="0" applyFill="0" applyBorder="0" applyAlignment="0">
      <protection/>
    </xf>
    <xf numFmtId="0" fontId="68" fillId="45" borderId="1" applyNumberFormat="0" applyAlignment="0" applyProtection="0"/>
    <xf numFmtId="0" fontId="69" fillId="46" borderId="2" applyNumberFormat="0" applyAlignment="0" applyProtection="0"/>
    <xf numFmtId="167" fontId="2" fillId="0" borderId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Alignment="0">
      <protection/>
    </xf>
    <xf numFmtId="0" fontId="11" fillId="0" borderId="0" applyNumberFormat="0" applyAlignment="0">
      <protection/>
    </xf>
    <xf numFmtId="0" fontId="70" fillId="47" borderId="1" applyNumberFormat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71" fillId="45" borderId="4" applyNumberFormat="0" applyAlignment="0" applyProtection="0"/>
    <xf numFmtId="0" fontId="20" fillId="48" borderId="5" applyNumberFormat="0" applyAlignment="0" applyProtection="0"/>
    <xf numFmtId="0" fontId="20" fillId="48" borderId="5" applyNumberFormat="0" applyAlignment="0" applyProtection="0"/>
    <xf numFmtId="0" fontId="21" fillId="10" borderId="0" applyNumberFormat="0" applyBorder="0" applyAlignment="0" applyProtection="0"/>
    <xf numFmtId="0" fontId="72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Alignment="0">
      <protection/>
    </xf>
    <xf numFmtId="0" fontId="48" fillId="0" borderId="0">
      <alignment/>
      <protection/>
    </xf>
    <xf numFmtId="0" fontId="73" fillId="0" borderId="0" applyNumberFormat="0" applyFill="0" applyBorder="0" applyAlignment="0" applyProtection="0"/>
    <xf numFmtId="0" fontId="72" fillId="49" borderId="0" applyNumberFormat="0" applyBorder="0" applyAlignment="0" applyProtection="0"/>
    <xf numFmtId="38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3" fillId="0" borderId="6" applyNumberFormat="0" applyAlignment="0" applyProtection="0"/>
    <xf numFmtId="0" fontId="13" fillId="0" borderId="7">
      <alignment horizontal="left"/>
      <protection/>
    </xf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0" fillId="0" borderId="11" applyNumberFormat="0" applyFill="0" applyAlignment="0" applyProtection="0"/>
    <xf numFmtId="10" fontId="7" fillId="50" borderId="11" applyNumberFormat="0" applyBorder="0" applyAlignment="0" applyProtection="0"/>
    <xf numFmtId="0" fontId="70" fillId="47" borderId="1" applyNumberFormat="0" applyAlignment="0" applyProtection="0"/>
    <xf numFmtId="0" fontId="78" fillId="0" borderId="12" applyNumberFormat="0" applyFill="0" applyAlignment="0" applyProtection="0"/>
    <xf numFmtId="0" fontId="22" fillId="0" borderId="13" applyNumberFormat="0" applyFill="0" applyAlignment="0" applyProtection="0"/>
    <xf numFmtId="0" fontId="69" fillId="46" borderId="2" applyNumberFormat="0" applyAlignment="0" applyProtection="0"/>
    <xf numFmtId="0" fontId="23" fillId="51" borderId="14" applyNumberFormat="0" applyAlignment="0" applyProtection="0"/>
    <xf numFmtId="0" fontId="78" fillId="0" borderId="12" applyNumberFormat="0" applyFill="0" applyAlignment="0" applyProtection="0"/>
    <xf numFmtId="168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4" fillId="0" borderId="8" applyNumberFormat="0" applyFill="0" applyAlignment="0" applyProtection="0"/>
    <xf numFmtId="0" fontId="24" fillId="0" borderId="15" applyNumberFormat="0" applyFill="0" applyAlignment="0" applyProtection="0"/>
    <xf numFmtId="0" fontId="75" fillId="0" borderId="9" applyNumberFormat="0" applyFill="0" applyAlignment="0" applyProtection="0"/>
    <xf numFmtId="0" fontId="25" fillId="0" borderId="16" applyNumberFormat="0" applyFill="0" applyAlignment="0" applyProtection="0"/>
    <xf numFmtId="0" fontId="76" fillId="0" borderId="10" applyNumberFormat="0" applyFill="0" applyAlignment="0" applyProtection="0"/>
    <xf numFmtId="0" fontId="2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27" fillId="53" borderId="0" applyNumberFormat="0" applyBorder="0" applyAlignment="0" applyProtection="0"/>
    <xf numFmtId="0" fontId="79" fillId="52" borderId="0" applyNumberFormat="0" applyBorder="0" applyAlignment="0" applyProtection="0"/>
    <xf numFmtId="37" fontId="14" fillId="0" borderId="0">
      <alignment/>
      <protection/>
    </xf>
    <xf numFmtId="174" fontId="14" fillId="0" borderId="0">
      <alignment/>
      <protection/>
    </xf>
    <xf numFmtId="0" fontId="14" fillId="0" borderId="0">
      <alignment/>
      <protection/>
    </xf>
    <xf numFmtId="172" fontId="8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45" borderId="1" applyNumberFormat="0" applyAlignment="0" applyProtection="0"/>
    <xf numFmtId="0" fontId="28" fillId="48" borderId="3" applyNumberFormat="0" applyAlignment="0" applyProtection="0"/>
    <xf numFmtId="0" fontId="28" fillId="48" borderId="3" applyNumberFormat="0" applyAlignment="0" applyProtection="0"/>
    <xf numFmtId="0" fontId="71" fillId="45" borderId="4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5" fillId="0" borderId="0" applyNumberFormat="0" applyFill="0" applyBorder="0" applyAlignment="0" applyProtection="0"/>
    <xf numFmtId="16" fontId="1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0" fontId="16" fillId="0" borderId="0" applyBorder="0">
      <alignment horizontal="right"/>
      <protection/>
    </xf>
    <xf numFmtId="173" fontId="16" fillId="0" borderId="0" applyBorder="0">
      <alignment horizontal="right"/>
      <protection/>
    </xf>
    <xf numFmtId="0" fontId="16" fillId="0" borderId="0" applyBorder="0">
      <alignment horizontal="right"/>
      <protection/>
    </xf>
    <xf numFmtId="0" fontId="82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2" fillId="50" borderId="21" applyNumberFormat="0" applyFont="0" applyAlignment="0" applyProtection="0"/>
    <xf numFmtId="0" fontId="2" fillId="50" borderId="21" applyNumberFormat="0" applyFont="0" applyAlignment="0" applyProtection="0"/>
    <xf numFmtId="0" fontId="2" fillId="50" borderId="21" applyNumberFormat="0" applyFont="0" applyAlignment="0" applyProtection="0"/>
    <xf numFmtId="0" fontId="2" fillId="50" borderId="21" applyNumberFormat="0" applyFon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67" fillId="44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87" fillId="55" borderId="0" xfId="0" applyFont="1" applyFill="1" applyAlignment="1">
      <alignment/>
    </xf>
    <xf numFmtId="175" fontId="87" fillId="55" borderId="0" xfId="0" applyNumberFormat="1" applyFont="1" applyFill="1" applyAlignment="1">
      <alignment horizontal="left" vertical="top" wrapText="1"/>
    </xf>
    <xf numFmtId="0" fontId="87" fillId="55" borderId="0" xfId="0" applyFont="1" applyFill="1" applyAlignment="1">
      <alignment vertical="top"/>
    </xf>
    <xf numFmtId="175" fontId="87" fillId="55" borderId="0" xfId="0" applyNumberFormat="1" applyFont="1" applyFill="1" applyAlignment="1">
      <alignment/>
    </xf>
    <xf numFmtId="0" fontId="87" fillId="55" borderId="22" xfId="0" applyFont="1" applyFill="1" applyBorder="1" applyAlignment="1">
      <alignment/>
    </xf>
    <xf numFmtId="0" fontId="87" fillId="55" borderId="0" xfId="0" applyFont="1" applyFill="1" applyAlignment="1">
      <alignment horizontal="center"/>
    </xf>
    <xf numFmtId="0" fontId="87" fillId="55" borderId="0" xfId="0" applyFont="1" applyFill="1" applyAlignment="1">
      <alignment horizontal="center" wrapText="1"/>
    </xf>
    <xf numFmtId="175" fontId="87" fillId="55" borderId="0" xfId="0" applyNumberFormat="1" applyFont="1" applyFill="1" applyAlignment="1">
      <alignment horizontal="center"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horizontal="center" vertical="center" wrapText="1"/>
    </xf>
    <xf numFmtId="0" fontId="41" fillId="55" borderId="11" xfId="0" applyFont="1" applyFill="1" applyBorder="1" applyAlignment="1" applyProtection="1">
      <alignment horizontal="center" vertical="center" wrapText="1"/>
      <protection locked="0"/>
    </xf>
    <xf numFmtId="0" fontId="41" fillId="55" borderId="11" xfId="0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>
      <alignment/>
    </xf>
    <xf numFmtId="0" fontId="87" fillId="55" borderId="23" xfId="0" applyFont="1" applyFill="1" applyBorder="1" applyAlignment="1">
      <alignment/>
    </xf>
    <xf numFmtId="0" fontId="87" fillId="0" borderId="23" xfId="0" applyFont="1" applyBorder="1" applyAlignment="1">
      <alignment/>
    </xf>
    <xf numFmtId="175" fontId="41" fillId="55" borderId="11" xfId="0" applyNumberFormat="1" applyFont="1" applyFill="1" applyBorder="1" applyAlignment="1" applyProtection="1">
      <alignment horizontal="center" vertical="center" wrapText="1"/>
      <protection locked="0"/>
    </xf>
    <xf numFmtId="176" fontId="87" fillId="55" borderId="0" xfId="105" applyNumberFormat="1" applyFont="1" applyFill="1" applyAlignment="1">
      <alignment vertical="top"/>
    </xf>
    <xf numFmtId="176" fontId="87" fillId="55" borderId="0" xfId="105" applyNumberFormat="1" applyFont="1" applyFill="1" applyAlignment="1">
      <alignment/>
    </xf>
    <xf numFmtId="176" fontId="87" fillId="55" borderId="0" xfId="105" applyNumberFormat="1" applyFont="1" applyFill="1" applyAlignment="1">
      <alignment horizontal="center"/>
    </xf>
    <xf numFmtId="176" fontId="0" fillId="55" borderId="0" xfId="105" applyNumberFormat="1" applyFont="1" applyFill="1" applyAlignment="1">
      <alignment horizontal="center" vertical="center"/>
    </xf>
    <xf numFmtId="0" fontId="41" fillId="0" borderId="0" xfId="214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82" fillId="0" borderId="0" xfId="194" applyFont="1">
      <alignment/>
      <protection/>
    </xf>
    <xf numFmtId="175" fontId="87" fillId="55" borderId="23" xfId="0" applyNumberFormat="1" applyFont="1" applyFill="1" applyBorder="1" applyAlignment="1">
      <alignment/>
    </xf>
    <xf numFmtId="0" fontId="41" fillId="55" borderId="11" xfId="0" applyFont="1" applyFill="1" applyBorder="1" applyAlignment="1">
      <alignment horizontal="center" vertical="center" wrapText="1"/>
    </xf>
    <xf numFmtId="0" fontId="80" fillId="56" borderId="11" xfId="0" applyFont="1" applyFill="1" applyBorder="1" applyAlignment="1">
      <alignment horizontal="center" vertical="center" wrapText="1"/>
    </xf>
    <xf numFmtId="0" fontId="1" fillId="0" borderId="11" xfId="176" applyFont="1" applyBorder="1" applyAlignment="1">
      <alignment horizontal="center" vertical="center" wrapText="1"/>
      <protection/>
    </xf>
    <xf numFmtId="0" fontId="58" fillId="0" borderId="11" xfId="176" applyFont="1" applyBorder="1" applyAlignment="1">
      <alignment horizontal="center" vertical="center" wrapText="1"/>
      <protection/>
    </xf>
    <xf numFmtId="0" fontId="0" fillId="0" borderId="0" xfId="194" applyFont="1" applyAlignment="1">
      <alignment horizontal="center"/>
      <protection/>
    </xf>
    <xf numFmtId="0" fontId="0" fillId="0" borderId="0" xfId="194" applyFont="1">
      <alignment/>
      <protection/>
    </xf>
    <xf numFmtId="175" fontId="82" fillId="0" borderId="11" xfId="250" applyNumberFormat="1" applyFont="1" applyBorder="1" applyAlignment="1">
      <alignment horizontal="center" vertical="center"/>
    </xf>
    <xf numFmtId="0" fontId="0" fillId="0" borderId="0" xfId="194" applyFont="1">
      <alignment/>
      <protection/>
    </xf>
    <xf numFmtId="0" fontId="0" fillId="0" borderId="0" xfId="0" applyAlignment="1">
      <alignment horizontal="left"/>
    </xf>
    <xf numFmtId="0" fontId="80" fillId="0" borderId="0" xfId="0" applyFont="1" applyAlignment="1">
      <alignment/>
    </xf>
    <xf numFmtId="0" fontId="88" fillId="0" borderId="0" xfId="194" applyFont="1" applyAlignment="1">
      <alignment horizontal="center" vertical="center" wrapText="1"/>
      <protection/>
    </xf>
    <xf numFmtId="0" fontId="59" fillId="0" borderId="0" xfId="144" applyFont="1" applyAlignment="1">
      <alignment horizontal="right"/>
    </xf>
    <xf numFmtId="0" fontId="0" fillId="0" borderId="0" xfId="194" applyFont="1" applyAlignment="1">
      <alignment horizontal="center" wrapText="1"/>
      <protection/>
    </xf>
    <xf numFmtId="0" fontId="89" fillId="56" borderId="0" xfId="0" applyFont="1" applyFill="1" applyAlignment="1">
      <alignment horizontal="center" vertical="center"/>
    </xf>
    <xf numFmtId="0" fontId="87" fillId="55" borderId="0" xfId="0" applyFont="1" applyFill="1" applyBorder="1" applyAlignment="1">
      <alignment/>
    </xf>
    <xf numFmtId="175" fontId="82" fillId="0" borderId="11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194" applyFont="1" applyAlignment="1">
      <alignment wrapText="1"/>
      <protection/>
    </xf>
    <xf numFmtId="0" fontId="0" fillId="0" borderId="0" xfId="194" applyFont="1">
      <alignment/>
      <protection/>
    </xf>
    <xf numFmtId="0" fontId="58" fillId="0" borderId="24" xfId="176" applyFont="1" applyBorder="1" applyAlignment="1">
      <alignment horizontal="center" vertical="center" wrapText="1"/>
      <protection/>
    </xf>
    <xf numFmtId="3" fontId="39" fillId="0" borderId="24" xfId="176" applyNumberFormat="1" applyFont="1" applyBorder="1" applyAlignment="1">
      <alignment horizontal="center" vertical="center" wrapText="1"/>
      <protection/>
    </xf>
    <xf numFmtId="175" fontId="58" fillId="0" borderId="25" xfId="0" applyNumberFormat="1" applyFont="1" applyBorder="1" applyAlignment="1">
      <alignment horizontal="center" vertical="center" wrapText="1"/>
    </xf>
    <xf numFmtId="175" fontId="58" fillId="0" borderId="24" xfId="250" applyNumberFormat="1" applyFont="1" applyBorder="1" applyAlignment="1">
      <alignment horizontal="center" vertical="center" wrapText="1"/>
    </xf>
    <xf numFmtId="0" fontId="0" fillId="0" borderId="0" xfId="194" applyFont="1">
      <alignment/>
      <protection/>
    </xf>
    <xf numFmtId="0" fontId="0" fillId="0" borderId="0" xfId="194" applyFont="1" applyAlignment="1">
      <alignment horizontal="left"/>
      <protection/>
    </xf>
    <xf numFmtId="3" fontId="39" fillId="55" borderId="11" xfId="236" applyNumberFormat="1" applyFont="1" applyFill="1" applyBorder="1" applyAlignment="1">
      <alignment horizontal="center" vertical="center" wrapText="1"/>
    </xf>
    <xf numFmtId="3" fontId="39" fillId="55" borderId="11" xfId="222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0" fillId="56" borderId="26" xfId="0" applyFont="1" applyFill="1" applyBorder="1" applyAlignment="1">
      <alignment horizontal="center" vertical="center" wrapText="1"/>
    </xf>
    <xf numFmtId="0" fontId="80" fillId="56" borderId="24" xfId="0" applyFont="1" applyFill="1" applyBorder="1" applyAlignment="1">
      <alignment horizontal="center" vertical="center" wrapText="1"/>
    </xf>
    <xf numFmtId="0" fontId="41" fillId="55" borderId="0" xfId="0" applyFont="1" applyFill="1" applyBorder="1" applyAlignment="1">
      <alignment horizontal="center" vertical="center" wrapText="1"/>
    </xf>
    <xf numFmtId="0" fontId="41" fillId="55" borderId="0" xfId="0" applyFont="1" applyFill="1" applyBorder="1" applyAlignment="1" applyProtection="1">
      <alignment horizontal="center" vertical="center" wrapText="1"/>
      <protection locked="0"/>
    </xf>
    <xf numFmtId="0" fontId="41" fillId="55" borderId="0" xfId="0" applyFont="1" applyFill="1" applyBorder="1" applyAlignment="1" applyProtection="1">
      <alignment horizontal="center" vertical="center"/>
      <protection locked="0"/>
    </xf>
    <xf numFmtId="175" fontId="41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91" fillId="55" borderId="0" xfId="0" applyFont="1" applyFill="1" applyAlignment="1">
      <alignment horizontal="center"/>
    </xf>
    <xf numFmtId="175" fontId="58" fillId="0" borderId="25" xfId="250" applyNumberFormat="1" applyFont="1" applyBorder="1" applyAlignment="1">
      <alignment horizontal="center" vertical="center" wrapText="1"/>
    </xf>
    <xf numFmtId="4" fontId="87" fillId="55" borderId="0" xfId="0" applyNumberFormat="1" applyFont="1" applyFill="1" applyAlignment="1">
      <alignment horizontal="center" wrapText="1"/>
    </xf>
    <xf numFmtId="0" fontId="82" fillId="0" borderId="0" xfId="0" applyFont="1" applyAlignment="1">
      <alignment horizontal="left"/>
    </xf>
    <xf numFmtId="9" fontId="87" fillId="55" borderId="0" xfId="0" applyNumberFormat="1" applyFont="1" applyFill="1" applyAlignment="1">
      <alignment/>
    </xf>
    <xf numFmtId="10" fontId="87" fillId="55" borderId="0" xfId="222" applyNumberFormat="1" applyFont="1" applyFill="1" applyAlignment="1">
      <alignment/>
    </xf>
    <xf numFmtId="17" fontId="91" fillId="55" borderId="0" xfId="0" applyNumberFormat="1" applyFont="1" applyFill="1" applyAlignment="1">
      <alignment horizontal="center"/>
    </xf>
    <xf numFmtId="175" fontId="87" fillId="0" borderId="23" xfId="0" applyNumberFormat="1" applyFont="1" applyBorder="1" applyAlignment="1">
      <alignment/>
    </xf>
    <xf numFmtId="4" fontId="87" fillId="55" borderId="23" xfId="0" applyNumberFormat="1" applyFont="1" applyFill="1" applyBorder="1" applyAlignment="1">
      <alignment/>
    </xf>
    <xf numFmtId="0" fontId="80" fillId="56" borderId="26" xfId="0" applyFont="1" applyFill="1" applyBorder="1" applyAlignment="1">
      <alignment horizontal="center" vertical="center" wrapText="1"/>
    </xf>
    <xf numFmtId="0" fontId="80" fillId="56" borderId="24" xfId="0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80" fillId="56" borderId="26" xfId="0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82" fillId="0" borderId="0" xfId="0" applyFont="1" applyAlignment="1">
      <alignment horizontal="right"/>
    </xf>
    <xf numFmtId="175" fontId="87" fillId="0" borderId="27" xfId="0" applyNumberFormat="1" applyFont="1" applyBorder="1" applyAlignment="1">
      <alignment/>
    </xf>
    <xf numFmtId="3" fontId="82" fillId="0" borderId="24" xfId="0" applyNumberFormat="1" applyFont="1" applyFill="1" applyBorder="1" applyAlignment="1">
      <alignment horizontal="center" vertical="center"/>
    </xf>
    <xf numFmtId="0" fontId="92" fillId="57" borderId="11" xfId="0" applyFont="1" applyFill="1" applyBorder="1" applyAlignment="1">
      <alignment horizontal="center" vertical="center"/>
    </xf>
    <xf numFmtId="0" fontId="92" fillId="57" borderId="11" xfId="0" applyFont="1" applyFill="1" applyBorder="1" applyAlignment="1" applyProtection="1">
      <alignment horizontal="center" vertical="center"/>
      <protection locked="0"/>
    </xf>
    <xf numFmtId="169" fontId="92" fillId="5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57" borderId="11" xfId="0" applyFont="1" applyFill="1" applyBorder="1" applyAlignment="1">
      <alignment horizontal="center" vertical="center"/>
    </xf>
    <xf numFmtId="0" fontId="69" fillId="57" borderId="11" xfId="0" applyFont="1" applyFill="1" applyBorder="1" applyAlignment="1">
      <alignment horizontal="center" vertical="center" wrapText="1"/>
    </xf>
    <xf numFmtId="176" fontId="69" fillId="57" borderId="11" xfId="105" applyNumberFormat="1" applyFont="1" applyFill="1" applyBorder="1" applyAlignment="1">
      <alignment horizontal="center" vertical="center"/>
    </xf>
    <xf numFmtId="3" fontId="69" fillId="57" borderId="11" xfId="0" applyNumberFormat="1" applyFont="1" applyFill="1" applyBorder="1" applyAlignment="1">
      <alignment horizontal="center" vertical="center" wrapText="1"/>
    </xf>
    <xf numFmtId="175" fontId="69" fillId="57" borderId="11" xfId="250" applyNumberFormat="1" applyFont="1" applyFill="1" applyBorder="1" applyAlignment="1">
      <alignment horizontal="center" vertical="center" wrapText="1"/>
    </xf>
    <xf numFmtId="175" fontId="69" fillId="57" borderId="11" xfId="0" applyNumberFormat="1" applyFont="1" applyFill="1" applyBorder="1" applyAlignment="1">
      <alignment horizontal="center" vertical="center" wrapText="1"/>
    </xf>
    <xf numFmtId="3" fontId="82" fillId="58" borderId="24" xfId="0" applyNumberFormat="1" applyFont="1" applyFill="1" applyBorder="1" applyAlignment="1">
      <alignment horizontal="center" vertical="center"/>
    </xf>
    <xf numFmtId="0" fontId="93" fillId="57" borderId="11" xfId="0" applyFont="1" applyFill="1" applyBorder="1" applyAlignment="1">
      <alignment horizontal="center" vertical="center"/>
    </xf>
    <xf numFmtId="0" fontId="93" fillId="57" borderId="11" xfId="0" applyFont="1" applyFill="1" applyBorder="1" applyAlignment="1">
      <alignment horizontal="center" vertical="center" wrapText="1"/>
    </xf>
    <xf numFmtId="3" fontId="93" fillId="57" borderId="11" xfId="0" applyNumberFormat="1" applyFont="1" applyFill="1" applyBorder="1" applyAlignment="1">
      <alignment horizontal="center" vertical="center"/>
    </xf>
    <xf numFmtId="175" fontId="93" fillId="57" borderId="11" xfId="0" applyNumberFormat="1" applyFont="1" applyFill="1" applyBorder="1" applyAlignment="1">
      <alignment horizontal="center" vertical="center"/>
    </xf>
    <xf numFmtId="0" fontId="69" fillId="57" borderId="0" xfId="0" applyFont="1" applyFill="1" applyAlignment="1">
      <alignment horizontal="left" vertical="center"/>
    </xf>
    <xf numFmtId="0" fontId="87" fillId="55" borderId="0" xfId="0" applyFont="1" applyFill="1" applyAlignment="1">
      <alignment horizontal="left" vertical="top" wrapText="1"/>
    </xf>
    <xf numFmtId="0" fontId="82" fillId="55" borderId="11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80" fillId="56" borderId="26" xfId="0" applyFont="1" applyFill="1" applyBorder="1" applyAlignment="1">
      <alignment horizontal="center" vertical="center" wrapText="1"/>
    </xf>
    <xf numFmtId="0" fontId="80" fillId="56" borderId="28" xfId="0" applyFont="1" applyFill="1" applyBorder="1" applyAlignment="1">
      <alignment horizontal="center" vertical="center" wrapText="1"/>
    </xf>
    <xf numFmtId="0" fontId="80" fillId="56" borderId="24" xfId="0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82" fillId="55" borderId="26" xfId="0" applyFont="1" applyFill="1" applyBorder="1" applyAlignment="1">
      <alignment horizontal="center" vertical="center" wrapText="1"/>
    </xf>
    <xf numFmtId="0" fontId="82" fillId="55" borderId="28" xfId="0" applyFont="1" applyFill="1" applyBorder="1" applyAlignment="1">
      <alignment horizontal="center" vertical="center" wrapText="1"/>
    </xf>
    <xf numFmtId="0" fontId="82" fillId="55" borderId="24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1" fillId="0" borderId="26" xfId="176" applyFont="1" applyBorder="1" applyAlignment="1">
      <alignment horizontal="center" vertical="center" wrapText="1"/>
      <protection/>
    </xf>
    <xf numFmtId="0" fontId="1" fillId="0" borderId="24" xfId="176" applyFont="1" applyBorder="1" applyAlignment="1">
      <alignment horizontal="center" vertical="center" wrapText="1"/>
      <protection/>
    </xf>
    <xf numFmtId="0" fontId="88" fillId="0" borderId="0" xfId="194" applyFont="1" applyAlignment="1">
      <alignment horizontal="center" vertical="center" wrapText="1"/>
      <protection/>
    </xf>
  </cellXfs>
  <cellStyles count="255">
    <cellStyle name="Normal" xfId="0"/>
    <cellStyle name="_laroux" xfId="15"/>
    <cellStyle name="_PERSONAL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0% — akcent 1" xfId="23"/>
    <cellStyle name="20% - akcent 1 2" xfId="24"/>
    <cellStyle name="20% — akcent 2" xfId="25"/>
    <cellStyle name="20% - akcent 2 2" xfId="26"/>
    <cellStyle name="20% — akcent 3" xfId="27"/>
    <cellStyle name="20% - akcent 3 2" xfId="28"/>
    <cellStyle name="20% — akcent 4" xfId="29"/>
    <cellStyle name="20% - akcent 4 2" xfId="30"/>
    <cellStyle name="20% — akcent 5" xfId="31"/>
    <cellStyle name="20% - akcent 5 2" xfId="32"/>
    <cellStyle name="20% — akcent 6" xfId="33"/>
    <cellStyle name="20% - akcent 6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40% — akcent 1" xfId="41"/>
    <cellStyle name="40% - akcent 1 2" xfId="42"/>
    <cellStyle name="40% — akcent 2" xfId="43"/>
    <cellStyle name="40% - akcent 2 2" xfId="44"/>
    <cellStyle name="40% — akcent 3" xfId="45"/>
    <cellStyle name="40% - akcent 3 2" xfId="46"/>
    <cellStyle name="40% — akcent 4" xfId="47"/>
    <cellStyle name="40% - akcent 4 2" xfId="48"/>
    <cellStyle name="40% — akcent 5" xfId="49"/>
    <cellStyle name="40% - akcent 5 2" xfId="50"/>
    <cellStyle name="40% — akcent 6" xfId="51"/>
    <cellStyle name="40% - akcent 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60% — akcent 1" xfId="59"/>
    <cellStyle name="60% - akcent 1 2" xfId="60"/>
    <cellStyle name="60% — akcent 2" xfId="61"/>
    <cellStyle name="60% - akcent 2 2" xfId="62"/>
    <cellStyle name="60% — akcent 3" xfId="63"/>
    <cellStyle name="60% - akcent 3 2" xfId="64"/>
    <cellStyle name="60% — akcent 4" xfId="65"/>
    <cellStyle name="60% - akcent 4 2" xfId="66"/>
    <cellStyle name="60% — akcent 5" xfId="67"/>
    <cellStyle name="60% - akcent 5 2" xfId="68"/>
    <cellStyle name="60% — akcent 6" xfId="69"/>
    <cellStyle name="60% - akcent 6 2" xfId="70"/>
    <cellStyle name="Accent1 2" xfId="71"/>
    <cellStyle name="Accent2 2" xfId="72"/>
    <cellStyle name="Accent3 2" xfId="73"/>
    <cellStyle name="Accent4 2" xfId="74"/>
    <cellStyle name="Accent5 2" xfId="75"/>
    <cellStyle name="Accent6 2" xfId="76"/>
    <cellStyle name="Akcent 1" xfId="77"/>
    <cellStyle name="Akcent 1 2" xfId="78"/>
    <cellStyle name="Akcent 2" xfId="79"/>
    <cellStyle name="Akcent 2 2" xfId="80"/>
    <cellStyle name="Akcent 3" xfId="81"/>
    <cellStyle name="Akcent 3 2" xfId="82"/>
    <cellStyle name="Akcent 4" xfId="83"/>
    <cellStyle name="Akcent 4 2" xfId="84"/>
    <cellStyle name="Akcent 5" xfId="85"/>
    <cellStyle name="Akcent 5 2" xfId="86"/>
    <cellStyle name="Akcent 6" xfId="87"/>
    <cellStyle name="Akcent 6 2" xfId="88"/>
    <cellStyle name="Bad 2" xfId="89"/>
    <cellStyle name="Calc Currency (0)" xfId="90"/>
    <cellStyle name="Calculation 2" xfId="91"/>
    <cellStyle name="Check Cell 2" xfId="92"/>
    <cellStyle name="Comma 2" xfId="93"/>
    <cellStyle name="Comma 2 2" xfId="94"/>
    <cellStyle name="Copied" xfId="95"/>
    <cellStyle name="COST1" xfId="96"/>
    <cellStyle name="Dane wejściowe" xfId="97"/>
    <cellStyle name="Dane wejściowe 2" xfId="98"/>
    <cellStyle name="Dane wejściowe 2 2" xfId="99"/>
    <cellStyle name="Dane wyjściowe" xfId="100"/>
    <cellStyle name="Dane wyjściowe 2" xfId="101"/>
    <cellStyle name="Dane wyjściowe 2 2" xfId="102"/>
    <cellStyle name="Dobre 2" xfId="103"/>
    <cellStyle name="Dobry" xfId="104"/>
    <cellStyle name="Comma" xfId="105"/>
    <cellStyle name="Comma [0]" xfId="106"/>
    <cellStyle name="Dziesiętny 2" xfId="107"/>
    <cellStyle name="Dziesiętny 2 2" xfId="108"/>
    <cellStyle name="Dziesiętny 2 2 2" xfId="109"/>
    <cellStyle name="Dziesiętny 2 2 3" xfId="110"/>
    <cellStyle name="Dziesiętny 2 3" xfId="111"/>
    <cellStyle name="Dziesiętny 2 4" xfId="112"/>
    <cellStyle name="Dziesiętny 2 5" xfId="113"/>
    <cellStyle name="Dziesiętny 3" xfId="114"/>
    <cellStyle name="Dziesiętny 3 2" xfId="115"/>
    <cellStyle name="Dziesiętny 3 2 2" xfId="116"/>
    <cellStyle name="Dziesiętny 3 2 3" xfId="117"/>
    <cellStyle name="Dziesiętny 3 3" xfId="118"/>
    <cellStyle name="Dziesiętny 3 4" xfId="119"/>
    <cellStyle name="Dziesiętny 3 5" xfId="120"/>
    <cellStyle name="Dziesiętny 4" xfId="121"/>
    <cellStyle name="Dziesiętny 4 2" xfId="122"/>
    <cellStyle name="Dziesiętny 4 2 2" xfId="123"/>
    <cellStyle name="Dziesiętny 4 2 3" xfId="124"/>
    <cellStyle name="Dziesiętny 4 3" xfId="125"/>
    <cellStyle name="Dziesiętny 4 4" xfId="126"/>
    <cellStyle name="Dziesiętny 4 5" xfId="127"/>
    <cellStyle name="Dziesiętny 5" xfId="128"/>
    <cellStyle name="Dziesiętny 6" xfId="129"/>
    <cellStyle name="Dziesiętny 7" xfId="130"/>
    <cellStyle name="Entered" xfId="131"/>
    <cellStyle name="Excel Built-in Normal" xfId="132"/>
    <cellStyle name="Explanatory Text 2" xfId="133"/>
    <cellStyle name="Good 2" xfId="134"/>
    <cellStyle name="Grey" xfId="135"/>
    <cellStyle name="Grey 2" xfId="136"/>
    <cellStyle name="Header1" xfId="137"/>
    <cellStyle name="Header2" xfId="138"/>
    <cellStyle name="Heading 1 2" xfId="139"/>
    <cellStyle name="Heading 2 2" xfId="140"/>
    <cellStyle name="Heading 3 2" xfId="141"/>
    <cellStyle name="Heading 4 2" xfId="142"/>
    <cellStyle name="Hiperłącze 2" xfId="143"/>
    <cellStyle name="Hiperłącze 2 2" xfId="144"/>
    <cellStyle name="Hiperłącze 3" xfId="145"/>
    <cellStyle name="Hyperlink 2" xfId="146"/>
    <cellStyle name="Hyperlink 3" xfId="147"/>
    <cellStyle name="Input [yellow]" xfId="148"/>
    <cellStyle name="Input 2" xfId="149"/>
    <cellStyle name="Komórka połączona" xfId="150"/>
    <cellStyle name="Komórka połączona 2" xfId="151"/>
    <cellStyle name="Komórka zaznaczona" xfId="152"/>
    <cellStyle name="Komórka zaznaczona 2" xfId="153"/>
    <cellStyle name="Linked Cell 2" xfId="154"/>
    <cellStyle name="měny_!PEPSIFL" xfId="155"/>
    <cellStyle name="Millares [0]_PLDT" xfId="156"/>
    <cellStyle name="Millares_PLDT" xfId="157"/>
    <cellStyle name="Moneda [0]_PLDT" xfId="158"/>
    <cellStyle name="Moneda_PLDT" xfId="159"/>
    <cellStyle name="Nagłówek 1" xfId="160"/>
    <cellStyle name="Nagłówek 1 2" xfId="161"/>
    <cellStyle name="Nagłówek 2" xfId="162"/>
    <cellStyle name="Nagłówek 2 2" xfId="163"/>
    <cellStyle name="Nagłówek 3" xfId="164"/>
    <cellStyle name="Nagłówek 3 2" xfId="165"/>
    <cellStyle name="Nagłówek 4" xfId="166"/>
    <cellStyle name="Nagłówek 4 2" xfId="167"/>
    <cellStyle name="Neutral 2" xfId="168"/>
    <cellStyle name="Neutralne 2" xfId="169"/>
    <cellStyle name="Neutralny" xfId="170"/>
    <cellStyle name="no dec" xfId="171"/>
    <cellStyle name="no dec 2" xfId="172"/>
    <cellStyle name="no dec 3" xfId="173"/>
    <cellStyle name="Normal - Style1" xfId="174"/>
    <cellStyle name="Normal 2" xfId="175"/>
    <cellStyle name="Normal 2 2" xfId="176"/>
    <cellStyle name="Normal 2 3" xfId="177"/>
    <cellStyle name="Normal 3" xfId="178"/>
    <cellStyle name="Normal 4" xfId="179"/>
    <cellStyle name="normální_7up Global  2002" xfId="180"/>
    <cellStyle name="Normalny 10" xfId="181"/>
    <cellStyle name="Normalny 11" xfId="182"/>
    <cellStyle name="Normalny 11 2" xfId="183"/>
    <cellStyle name="Normalny 11 2 2" xfId="184"/>
    <cellStyle name="Normalny 11 2 3" xfId="185"/>
    <cellStyle name="Normalny 11 3" xfId="186"/>
    <cellStyle name="Normalny 11 4" xfId="187"/>
    <cellStyle name="Normalny 11 5" xfId="188"/>
    <cellStyle name="Normalny 12" xfId="189"/>
    <cellStyle name="Normalny 12 2" xfId="190"/>
    <cellStyle name="Normalny 13 2" xfId="191"/>
    <cellStyle name="Normalny 2" xfId="192"/>
    <cellStyle name="Normalny 2 2" xfId="193"/>
    <cellStyle name="Normalny 2 3" xfId="194"/>
    <cellStyle name="Normalny 2 3 2" xfId="195"/>
    <cellStyle name="Normalny 2 3 2 2" xfId="196"/>
    <cellStyle name="Normalny 2 3 2 3" xfId="197"/>
    <cellStyle name="Normalny 3" xfId="198"/>
    <cellStyle name="Normalny 4" xfId="199"/>
    <cellStyle name="Normalny 4 2" xfId="200"/>
    <cellStyle name="Normalny 5" xfId="201"/>
    <cellStyle name="Normalny 5 2" xfId="202"/>
    <cellStyle name="Normalny 6" xfId="203"/>
    <cellStyle name="Normalny 6 2" xfId="204"/>
    <cellStyle name="Normalny 7" xfId="205"/>
    <cellStyle name="Normalny 8" xfId="206"/>
    <cellStyle name="Normalny 9" xfId="207"/>
    <cellStyle name="Normalny 9 2" xfId="208"/>
    <cellStyle name="Normalny 9 2 2" xfId="209"/>
    <cellStyle name="Normalny 9 2 3" xfId="210"/>
    <cellStyle name="Normalny 9 3" xfId="211"/>
    <cellStyle name="Normalny 9 4" xfId="212"/>
    <cellStyle name="Normalny 9 5" xfId="213"/>
    <cellStyle name="Normalny_pepsiyearlyplan4_mail" xfId="214"/>
    <cellStyle name="Obliczenia" xfId="215"/>
    <cellStyle name="Obliczenia 2" xfId="216"/>
    <cellStyle name="Obliczenia 2 2" xfId="217"/>
    <cellStyle name="Output 2" xfId="218"/>
    <cellStyle name="Percent [2]" xfId="219"/>
    <cellStyle name="Percent [2] 2" xfId="220"/>
    <cellStyle name="Percent 2" xfId="221"/>
    <cellStyle name="Percent" xfId="222"/>
    <cellStyle name="Procentowy 2" xfId="223"/>
    <cellStyle name="Procentowy 3" xfId="224"/>
    <cellStyle name="Procentowy 4" xfId="225"/>
    <cellStyle name="RevList" xfId="226"/>
    <cellStyle name="RevList 2" xfId="227"/>
    <cellStyle name="Standard_Gammon" xfId="228"/>
    <cellStyle name="Styl 1" xfId="229"/>
    <cellStyle name="Subtotal" xfId="230"/>
    <cellStyle name="Subtotal 2" xfId="231"/>
    <cellStyle name="Subtotal 3" xfId="232"/>
    <cellStyle name="Suma" xfId="233"/>
    <cellStyle name="Suma 2" xfId="234"/>
    <cellStyle name="Suma 2 2" xfId="235"/>
    <cellStyle name="Tekst objaśnienia" xfId="236"/>
    <cellStyle name="Tekst objaśnienia 2" xfId="237"/>
    <cellStyle name="Tekst objaśnienia 3" xfId="238"/>
    <cellStyle name="Tekst ostrzeżenia" xfId="239"/>
    <cellStyle name="Tekst ostrzeżenia 2" xfId="240"/>
    <cellStyle name="Title 2" xfId="241"/>
    <cellStyle name="Total 2" xfId="242"/>
    <cellStyle name="Tytuł" xfId="243"/>
    <cellStyle name="Tytuł 2" xfId="244"/>
    <cellStyle name="Uwaga" xfId="245"/>
    <cellStyle name="Uwaga 2" xfId="246"/>
    <cellStyle name="Uwaga 2 2" xfId="247"/>
    <cellStyle name="Uwaga 3" xfId="248"/>
    <cellStyle name="Uwaga 3 2" xfId="249"/>
    <cellStyle name="Currency" xfId="250"/>
    <cellStyle name="Currency [0]" xfId="251"/>
    <cellStyle name="Walutowy 2" xfId="252"/>
    <cellStyle name="Walutowy 2 2" xfId="253"/>
    <cellStyle name="Walutowy 2 2 2" xfId="254"/>
    <cellStyle name="Walutowy 2 2 3" xfId="255"/>
    <cellStyle name="Walutowy 2 3" xfId="256"/>
    <cellStyle name="Walutowy 2 4" xfId="257"/>
    <cellStyle name="Walutowy 2 5" xfId="258"/>
    <cellStyle name="Walutowy 3" xfId="259"/>
    <cellStyle name="Walutowy 3 2" xfId="260"/>
    <cellStyle name="Walutowy 3 2 2" xfId="261"/>
    <cellStyle name="Walutowy 3 2 3" xfId="262"/>
    <cellStyle name="Walutowy 3 3" xfId="263"/>
    <cellStyle name="Walutowy 3 4" xfId="264"/>
    <cellStyle name="Walutowy 3 5" xfId="265"/>
    <cellStyle name="Warning Text 2" xfId="266"/>
    <cellStyle name="Złe 2" xfId="267"/>
    <cellStyle name="Zły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5</xdr:col>
      <xdr:colOff>1828800</xdr:colOff>
      <xdr:row>32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09600" y="11525250"/>
          <a:ext cx="106013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UWAGI: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ramach realizacji kampanii reklamowej  w internecie Małopolska Organizacja Turystyczna odpowiada za przygotowywanie niezbędnych materiałów graficznych, zdjęciowych, video, artykułów sponsorowanych lub innych form reklamowych a Wykonawca (Agencja) jedynie zakupuje media. Wszystkie formy reklamowe przekazane przez Małopolską Organizację Turystyczną będą dostosowane i zintegrowane np. tekst ze zdjęciem, do formatów mediowych wskazanych w Media Planie lub wynikłych z bieżącej działalności optymalizacyjnej Agencji i umożliwiające publikację.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Obecne szacowania są oparte na bieżących stawkach i warunkach rynkowych, które ulegają zmianie w dynamicznym tempie na różnych platformach, dlatego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iniejszy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 plan powinien być traktowany wyłącznie jako punkt odniesienia i przykład działań, jakie można podjąć chcąc przygotować efektywną kampanię. Koncepcja kreatywna powinna być elementem dokumentów przekazywanych dla domu mediowego, który będzie odpowiedzialny za aktualizację, optymalizację i wdrożenie media planu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zgodnie z obowiązującymi warunkami rynkowymi.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19050</xdr:colOff>
      <xdr:row>4</xdr:row>
      <xdr:rowOff>38100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1950"/>
          <a:ext cx="2971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5</xdr:col>
      <xdr:colOff>1828800</xdr:colOff>
      <xdr:row>35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09600" y="11334750"/>
          <a:ext cx="10601325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UWAGI: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ramach realizacji kampanii reklamowej  w internecie Małopolska Organizacja Turystyczna odpowiada za przygotowywanie niezbędnych materiałów graficznych, zdjęciowych, video, artykułów sponsorowanych lub innych form reklamowych a Wykonawca (Agencja) jedynie zakupuje media. Wszystkie formy reklamowe przekazane przez Małopolską Organizację Turystyczną będą dostosowane i zintegrowane np. tekst ze zdjęciem, do formatów mediowych wskazanych w Media Planie lub wynikłych z bieżącej działalności optymalizacyjnej Agencji i umożliwiające publikację.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Obecne szacowania są oparte na bieżących stawkach i warunkach rynkowych, które ulegają zmianie w dynamicznym tempie na różnych platformach, dlatego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iniejszy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 plan powinien być traktowany wyłącznie jako punkt odniesienia i przykład działań, jakie można podjąć chcąc przygotować efektywną kampanię. Koncepcja kreatywna powinna być elementem dokumentów przekazywanych dla domu mediowego, który będzie odpowiedzialny za aktualizację, optymalizację i wdrożenie media planu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zgodnie z obowiązującymi warunkami rynkowymi.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9525</xdr:colOff>
      <xdr:row>5</xdr:row>
      <xdr:rowOff>28575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2925"/>
          <a:ext cx="2962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86</xdr:row>
      <xdr:rowOff>161925</xdr:rowOff>
    </xdr:from>
    <xdr:to>
      <xdr:col>1</xdr:col>
      <xdr:colOff>1943100</xdr:colOff>
      <xdr:row>100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602075"/>
          <a:ext cx="2990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86</xdr:row>
      <xdr:rowOff>95250</xdr:rowOff>
    </xdr:from>
    <xdr:to>
      <xdr:col>6</xdr:col>
      <xdr:colOff>533400</xdr:colOff>
      <xdr:row>101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6535400"/>
          <a:ext cx="32004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86</xdr:row>
      <xdr:rowOff>123825</xdr:rowOff>
    </xdr:from>
    <xdr:to>
      <xdr:col>8</xdr:col>
      <xdr:colOff>152400</xdr:colOff>
      <xdr:row>100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16563975"/>
          <a:ext cx="32385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87</xdr:row>
      <xdr:rowOff>9525</xdr:rowOff>
    </xdr:from>
    <xdr:to>
      <xdr:col>10</xdr:col>
      <xdr:colOff>723900</xdr:colOff>
      <xdr:row>102</xdr:row>
      <xdr:rowOff>114300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63900" y="16640175"/>
          <a:ext cx="32861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11</xdr:row>
      <xdr:rowOff>114300</xdr:rowOff>
    </xdr:from>
    <xdr:to>
      <xdr:col>4</xdr:col>
      <xdr:colOff>228600</xdr:colOff>
      <xdr:row>24</xdr:row>
      <xdr:rowOff>152400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2209800"/>
          <a:ext cx="3324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32</xdr:row>
      <xdr:rowOff>85725</xdr:rowOff>
    </xdr:from>
    <xdr:to>
      <xdr:col>2</xdr:col>
      <xdr:colOff>533400</xdr:colOff>
      <xdr:row>42</xdr:row>
      <xdr:rowOff>38100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6181725"/>
          <a:ext cx="3695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45</xdr:row>
      <xdr:rowOff>104775</xdr:rowOff>
    </xdr:from>
    <xdr:to>
      <xdr:col>3</xdr:col>
      <xdr:colOff>571500</xdr:colOff>
      <xdr:row>57</xdr:row>
      <xdr:rowOff>152400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8677275"/>
          <a:ext cx="27146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24</xdr:row>
      <xdr:rowOff>152400</xdr:rowOff>
    </xdr:from>
    <xdr:to>
      <xdr:col>3</xdr:col>
      <xdr:colOff>533400</xdr:colOff>
      <xdr:row>45</xdr:row>
      <xdr:rowOff>104775</xdr:rowOff>
    </xdr:to>
    <xdr:sp>
      <xdr:nvSpPr>
        <xdr:cNvPr id="8" name="Straight Arrow Connector 24"/>
        <xdr:cNvSpPr>
          <a:spLocks/>
        </xdr:cNvSpPr>
      </xdr:nvSpPr>
      <xdr:spPr>
        <a:xfrm flipH="1">
          <a:off x="5095875" y="4724400"/>
          <a:ext cx="1323975" cy="395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24</xdr:row>
      <xdr:rowOff>152400</xdr:rowOff>
    </xdr:from>
    <xdr:to>
      <xdr:col>6</xdr:col>
      <xdr:colOff>161925</xdr:colOff>
      <xdr:row>35</xdr:row>
      <xdr:rowOff>47625</xdr:rowOff>
    </xdr:to>
    <xdr:sp>
      <xdr:nvSpPr>
        <xdr:cNvPr id="9" name="Straight Arrow Connector 27"/>
        <xdr:cNvSpPr>
          <a:spLocks/>
        </xdr:cNvSpPr>
      </xdr:nvSpPr>
      <xdr:spPr>
        <a:xfrm>
          <a:off x="6419850" y="4724400"/>
          <a:ext cx="5514975" cy="1990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24</xdr:row>
      <xdr:rowOff>152400</xdr:rowOff>
    </xdr:from>
    <xdr:to>
      <xdr:col>3</xdr:col>
      <xdr:colOff>533400</xdr:colOff>
      <xdr:row>32</xdr:row>
      <xdr:rowOff>76200</xdr:rowOff>
    </xdr:to>
    <xdr:sp>
      <xdr:nvSpPr>
        <xdr:cNvPr id="10" name="Straight Arrow Connector 31"/>
        <xdr:cNvSpPr>
          <a:spLocks/>
        </xdr:cNvSpPr>
      </xdr:nvSpPr>
      <xdr:spPr>
        <a:xfrm flipH="1">
          <a:off x="2609850" y="4724400"/>
          <a:ext cx="3810000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1104900</xdr:colOff>
      <xdr:row>36</xdr:row>
      <xdr:rowOff>152400</xdr:rowOff>
    </xdr:from>
    <xdr:to>
      <xdr:col>8</xdr:col>
      <xdr:colOff>1114425</xdr:colOff>
      <xdr:row>49</xdr:row>
      <xdr:rowOff>57150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0" y="7010400"/>
          <a:ext cx="78581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50</xdr:row>
      <xdr:rowOff>95250</xdr:rowOff>
    </xdr:from>
    <xdr:to>
      <xdr:col>8</xdr:col>
      <xdr:colOff>76200</xdr:colOff>
      <xdr:row>56</xdr:row>
      <xdr:rowOff>142875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82075" y="9620250"/>
          <a:ext cx="6791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58</xdr:row>
      <xdr:rowOff>104775</xdr:rowOff>
    </xdr:from>
    <xdr:to>
      <xdr:col>7</xdr:col>
      <xdr:colOff>1590675</xdr:colOff>
      <xdr:row>62</xdr:row>
      <xdr:rowOff>142875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11153775"/>
          <a:ext cx="633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86</xdr:row>
      <xdr:rowOff>114300</xdr:rowOff>
    </xdr:from>
    <xdr:to>
      <xdr:col>4</xdr:col>
      <xdr:colOff>238125</xdr:colOff>
      <xdr:row>100</xdr:row>
      <xdr:rowOff>123825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" y="16554450"/>
          <a:ext cx="32004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67</xdr:row>
      <xdr:rowOff>133350</xdr:rowOff>
    </xdr:from>
    <xdr:to>
      <xdr:col>2</xdr:col>
      <xdr:colOff>9525</xdr:colOff>
      <xdr:row>80</xdr:row>
      <xdr:rowOff>104775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9175" y="12954000"/>
          <a:ext cx="2914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67</xdr:row>
      <xdr:rowOff>47625</xdr:rowOff>
    </xdr:from>
    <xdr:to>
      <xdr:col>4</xdr:col>
      <xdr:colOff>19050</xdr:colOff>
      <xdr:row>83</xdr:row>
      <xdr:rowOff>104775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67275" y="12868275"/>
          <a:ext cx="30003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67</xdr:row>
      <xdr:rowOff>76200</xdr:rowOff>
    </xdr:from>
    <xdr:to>
      <xdr:col>6</xdr:col>
      <xdr:colOff>361950</xdr:colOff>
      <xdr:row>82</xdr:row>
      <xdr:rowOff>152400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63050" y="12896850"/>
          <a:ext cx="29718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67</xdr:row>
      <xdr:rowOff>19050</xdr:rowOff>
    </xdr:from>
    <xdr:to>
      <xdr:col>7</xdr:col>
      <xdr:colOff>1914525</xdr:colOff>
      <xdr:row>82</xdr:row>
      <xdr:rowOff>47625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87300" y="12839700"/>
          <a:ext cx="29622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66</xdr:row>
      <xdr:rowOff>152400</xdr:rowOff>
    </xdr:from>
    <xdr:to>
      <xdr:col>10</xdr:col>
      <xdr:colOff>419100</xdr:colOff>
      <xdr:row>83</xdr:row>
      <xdr:rowOff>28575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963900" y="12782550"/>
          <a:ext cx="29813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1038225</xdr:colOff>
      <xdr:row>4</xdr:row>
      <xdr:rowOff>0</xdr:rowOff>
    </xdr:to>
    <xdr:pic>
      <xdr:nvPicPr>
        <xdr:cNvPr id="20" name="Obraz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62150" y="381000"/>
          <a:ext cx="3000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H66"/>
  <sheetViews>
    <sheetView zoomScale="35" zoomScaleNormal="35" zoomScalePageLayoutView="70" workbookViewId="0" topLeftCell="A1">
      <selection activeCell="G37" sqref="G37"/>
    </sheetView>
  </sheetViews>
  <sheetFormatPr defaultColWidth="9.140625" defaultRowHeight="15"/>
  <cols>
    <col min="1" max="1" width="9.140625" style="1" customWidth="1"/>
    <col min="2" max="2" width="21.421875" style="1" customWidth="1"/>
    <col min="3" max="3" width="22.8515625" style="1" bestFit="1" customWidth="1"/>
    <col min="4" max="4" width="37.00390625" style="1" customWidth="1"/>
    <col min="5" max="5" width="50.28125" style="1" customWidth="1"/>
    <col min="6" max="6" width="47.7109375" style="7" customWidth="1"/>
    <col min="7" max="7" width="35.7109375" style="7" bestFit="1" customWidth="1"/>
    <col min="8" max="8" width="13.00390625" style="1" customWidth="1"/>
    <col min="9" max="9" width="19.421875" style="18" customWidth="1"/>
    <col min="10" max="10" width="41.00390625" style="1" bestFit="1" customWidth="1"/>
    <col min="11" max="11" width="41.00390625" style="1" customWidth="1"/>
    <col min="12" max="12" width="24.8515625" style="1" customWidth="1"/>
    <col min="13" max="13" width="21.00390625" style="4" customWidth="1"/>
    <col min="14" max="14" width="24.00390625" style="4" customWidth="1"/>
    <col min="15" max="15" width="13.7109375" style="14" bestFit="1" customWidth="1"/>
    <col min="16" max="16" width="15.28125" style="14" bestFit="1" customWidth="1"/>
    <col min="17" max="34" width="9.140625" style="14" customWidth="1"/>
    <col min="35" max="16384" width="9.140625" style="1" customWidth="1"/>
  </cols>
  <sheetData>
    <row r="1" spans="8:14" ht="14.25">
      <c r="H1" s="92"/>
      <c r="I1" s="92"/>
      <c r="J1" s="92"/>
      <c r="K1" s="92"/>
      <c r="L1" s="92"/>
      <c r="M1" s="2"/>
      <c r="N1" s="2"/>
    </row>
    <row r="2" spans="8:14" ht="14.25">
      <c r="H2" s="92"/>
      <c r="I2" s="92"/>
      <c r="J2" s="92"/>
      <c r="K2" s="92"/>
      <c r="L2" s="92"/>
      <c r="M2" s="2"/>
      <c r="N2" s="2"/>
    </row>
    <row r="3" spans="8:14" ht="14.25">
      <c r="H3" s="92"/>
      <c r="I3" s="92"/>
      <c r="J3" s="92"/>
      <c r="K3" s="92"/>
      <c r="L3" s="92"/>
      <c r="M3" s="2"/>
      <c r="N3" s="2"/>
    </row>
    <row r="4" spans="6:11" ht="14.25">
      <c r="F4" s="21"/>
      <c r="G4" s="21"/>
      <c r="H4" s="3"/>
      <c r="I4" s="17"/>
      <c r="J4" s="3"/>
      <c r="K4" s="3"/>
    </row>
    <row r="5" ht="14.25"/>
    <row r="7" spans="2:5" ht="24.75" customHeight="1">
      <c r="B7" s="77" t="s">
        <v>0</v>
      </c>
      <c r="C7" s="78" t="s">
        <v>8</v>
      </c>
      <c r="D7" s="78" t="s">
        <v>7</v>
      </c>
      <c r="E7" s="79" t="s">
        <v>13</v>
      </c>
    </row>
    <row r="8" spans="2:12" ht="51" customHeight="1">
      <c r="B8" s="25" t="s">
        <v>23</v>
      </c>
      <c r="C8" s="11" t="s">
        <v>24</v>
      </c>
      <c r="D8" s="12" t="s">
        <v>38</v>
      </c>
      <c r="E8" s="16">
        <f>N20</f>
        <v>1260000</v>
      </c>
      <c r="L8" s="4"/>
    </row>
    <row r="9" spans="2:12" ht="51" customHeight="1">
      <c r="B9" s="56"/>
      <c r="C9" s="57"/>
      <c r="D9" s="58"/>
      <c r="E9" s="59"/>
      <c r="L9" s="4"/>
    </row>
    <row r="10" spans="1:14" ht="23.25" customHeight="1">
      <c r="A10" s="5"/>
      <c r="B10" s="66"/>
      <c r="C10" s="6"/>
      <c r="D10" s="6"/>
      <c r="E10" s="6"/>
      <c r="H10" s="6"/>
      <c r="I10" s="19"/>
      <c r="J10" s="6"/>
      <c r="K10" s="6"/>
      <c r="L10" s="6"/>
      <c r="M10" s="8"/>
      <c r="N10" s="8"/>
    </row>
    <row r="11" spans="1:14" ht="54.75" customHeight="1">
      <c r="A11" s="5"/>
      <c r="B11" s="80" t="s">
        <v>1</v>
      </c>
      <c r="C11" s="80" t="s">
        <v>5</v>
      </c>
      <c r="D11" s="80" t="s">
        <v>2</v>
      </c>
      <c r="E11" s="80" t="s">
        <v>39</v>
      </c>
      <c r="F11" s="81" t="s">
        <v>19</v>
      </c>
      <c r="G11" s="81" t="s">
        <v>14</v>
      </c>
      <c r="H11" s="80" t="s">
        <v>3</v>
      </c>
      <c r="I11" s="82" t="s">
        <v>6</v>
      </c>
      <c r="J11" s="80" t="s">
        <v>16</v>
      </c>
      <c r="K11" s="80" t="s">
        <v>49</v>
      </c>
      <c r="L11" s="83" t="s">
        <v>15</v>
      </c>
      <c r="M11" s="84" t="s">
        <v>10</v>
      </c>
      <c r="N11" s="85" t="s">
        <v>4</v>
      </c>
    </row>
    <row r="12" spans="1:34" s="13" customFormat="1" ht="69.75" customHeight="1">
      <c r="A12" s="39"/>
      <c r="B12" s="93" t="s">
        <v>20</v>
      </c>
      <c r="C12" s="94" t="s">
        <v>17</v>
      </c>
      <c r="D12" s="26" t="s">
        <v>25</v>
      </c>
      <c r="E12" s="55" t="s">
        <v>40</v>
      </c>
      <c r="F12" s="96" t="s">
        <v>36</v>
      </c>
      <c r="G12" s="54" t="s">
        <v>18</v>
      </c>
      <c r="H12" s="45" t="s">
        <v>9</v>
      </c>
      <c r="I12" s="46">
        <f>J12/18</f>
        <v>1050000</v>
      </c>
      <c r="J12" s="86">
        <f>N12/M12*1000</f>
        <v>18900000</v>
      </c>
      <c r="K12" s="76" t="s">
        <v>37</v>
      </c>
      <c r="L12" s="51">
        <f>J12*0.2%</f>
        <v>37800</v>
      </c>
      <c r="M12" s="48">
        <v>10</v>
      </c>
      <c r="N12" s="47">
        <v>189000</v>
      </c>
      <c r="O12" s="75"/>
      <c r="P12" s="67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3" customFormat="1" ht="69.75" customHeight="1">
      <c r="A13" s="39"/>
      <c r="B13" s="93"/>
      <c r="C13" s="95"/>
      <c r="D13" s="26" t="s">
        <v>26</v>
      </c>
      <c r="E13" s="55" t="s">
        <v>27</v>
      </c>
      <c r="F13" s="97"/>
      <c r="G13" s="54" t="s">
        <v>30</v>
      </c>
      <c r="H13" s="45" t="s">
        <v>9</v>
      </c>
      <c r="I13" s="46">
        <f>J13/18</f>
        <v>1050000</v>
      </c>
      <c r="J13" s="86">
        <f>N13/M13*1000</f>
        <v>18900000</v>
      </c>
      <c r="K13" s="76" t="s">
        <v>37</v>
      </c>
      <c r="L13" s="51">
        <f>J13*0.2%</f>
        <v>37800</v>
      </c>
      <c r="M13" s="61">
        <v>10</v>
      </c>
      <c r="N13" s="47">
        <v>189000</v>
      </c>
      <c r="O13" s="7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13" customFormat="1" ht="69.75" customHeight="1">
      <c r="A14" s="39"/>
      <c r="B14" s="93"/>
      <c r="C14" s="94" t="s">
        <v>29</v>
      </c>
      <c r="D14" s="96" t="s">
        <v>28</v>
      </c>
      <c r="E14" s="55" t="s">
        <v>41</v>
      </c>
      <c r="F14" s="97"/>
      <c r="G14" s="96" t="s">
        <v>37</v>
      </c>
      <c r="H14" s="45" t="s">
        <v>9</v>
      </c>
      <c r="I14" s="46">
        <f>J14/18</f>
        <v>700000</v>
      </c>
      <c r="J14" s="86">
        <f>N14/M14*1000</f>
        <v>12600000</v>
      </c>
      <c r="K14" s="76">
        <f>J14*35%</f>
        <v>4410000</v>
      </c>
      <c r="L14" s="51">
        <f>J14*0.1%</f>
        <v>12600</v>
      </c>
      <c r="M14" s="61">
        <v>15</v>
      </c>
      <c r="N14" s="47">
        <v>189000</v>
      </c>
      <c r="O14" s="7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13" customFormat="1" ht="69.75" customHeight="1">
      <c r="A15" s="39"/>
      <c r="B15" s="93"/>
      <c r="C15" s="99"/>
      <c r="D15" s="97"/>
      <c r="E15" s="55" t="s">
        <v>42</v>
      </c>
      <c r="F15" s="97"/>
      <c r="G15" s="97"/>
      <c r="H15" s="45" t="s">
        <v>9</v>
      </c>
      <c r="I15" s="46">
        <f>J15/18</f>
        <v>477272.72727272724</v>
      </c>
      <c r="J15" s="86">
        <f>N15/M15*1000</f>
        <v>8590909.09090909</v>
      </c>
      <c r="K15" s="76">
        <f>J15</f>
        <v>8590909.09090909</v>
      </c>
      <c r="L15" s="51">
        <f>J15*0.1%</f>
        <v>8590.90909090909</v>
      </c>
      <c r="M15" s="61">
        <v>22</v>
      </c>
      <c r="N15" s="47">
        <v>189000</v>
      </c>
      <c r="O15" s="7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13" customFormat="1" ht="69.75" customHeight="1">
      <c r="A16" s="39"/>
      <c r="B16" s="93"/>
      <c r="C16" s="95"/>
      <c r="D16" s="98"/>
      <c r="E16" s="55" t="s">
        <v>43</v>
      </c>
      <c r="F16" s="97"/>
      <c r="G16" s="97"/>
      <c r="H16" s="45" t="s">
        <v>9</v>
      </c>
      <c r="I16" s="46">
        <f>J16/18</f>
        <v>1166666.6666666667</v>
      </c>
      <c r="J16" s="86">
        <f>N16/M16*1000</f>
        <v>21000000</v>
      </c>
      <c r="K16" s="76">
        <f>J16</f>
        <v>21000000</v>
      </c>
      <c r="L16" s="51">
        <f>J16*0.1%</f>
        <v>21000</v>
      </c>
      <c r="M16" s="61">
        <v>9</v>
      </c>
      <c r="N16" s="47">
        <v>189000</v>
      </c>
      <c r="O16" s="7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13" customFormat="1" ht="69.75" customHeight="1">
      <c r="A17" s="1"/>
      <c r="B17" s="93"/>
      <c r="C17" s="100" t="s">
        <v>22</v>
      </c>
      <c r="D17" s="27" t="s">
        <v>11</v>
      </c>
      <c r="E17" s="103" t="s">
        <v>44</v>
      </c>
      <c r="F17" s="98"/>
      <c r="G17" s="97"/>
      <c r="H17" s="28" t="s">
        <v>9</v>
      </c>
      <c r="I17" s="46">
        <f>J17/18</f>
        <v>1750000</v>
      </c>
      <c r="J17" s="86">
        <f>N17/M17*1000</f>
        <v>31500000</v>
      </c>
      <c r="K17" s="76" t="s">
        <v>37</v>
      </c>
      <c r="L17" s="52">
        <f>J17*0.2%</f>
        <v>63000</v>
      </c>
      <c r="M17" s="31">
        <v>5</v>
      </c>
      <c r="N17" s="47">
        <v>157500</v>
      </c>
      <c r="O17" s="7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13" customFormat="1" ht="69.75" customHeight="1">
      <c r="A18" s="1"/>
      <c r="B18" s="93"/>
      <c r="C18" s="101"/>
      <c r="D18" s="105" t="s">
        <v>21</v>
      </c>
      <c r="E18" s="104"/>
      <c r="F18" s="69" t="s">
        <v>47</v>
      </c>
      <c r="G18" s="97"/>
      <c r="H18" s="28" t="s">
        <v>9</v>
      </c>
      <c r="I18" s="46">
        <f>J18/18</f>
        <v>612500</v>
      </c>
      <c r="J18" s="86">
        <f>N18/M18*1000</f>
        <v>11025000</v>
      </c>
      <c r="K18" s="76" t="s">
        <v>37</v>
      </c>
      <c r="L18" s="52">
        <f>J18*0.2%</f>
        <v>22050</v>
      </c>
      <c r="M18" s="31">
        <v>10</v>
      </c>
      <c r="N18" s="47">
        <v>110250</v>
      </c>
      <c r="O18" s="7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13" customFormat="1" ht="69.75" customHeight="1">
      <c r="A19" s="1"/>
      <c r="B19" s="93"/>
      <c r="C19" s="102"/>
      <c r="D19" s="106"/>
      <c r="E19" s="71" t="s">
        <v>45</v>
      </c>
      <c r="F19" s="69" t="s">
        <v>46</v>
      </c>
      <c r="G19" s="98"/>
      <c r="H19" s="28" t="s">
        <v>48</v>
      </c>
      <c r="I19" s="46" t="s">
        <v>37</v>
      </c>
      <c r="J19" s="86" t="s">
        <v>37</v>
      </c>
      <c r="K19" s="76" t="s">
        <v>37</v>
      </c>
      <c r="L19" s="52" t="s">
        <v>37</v>
      </c>
      <c r="M19" s="31" t="s">
        <v>37</v>
      </c>
      <c r="N19" s="47">
        <v>47250</v>
      </c>
      <c r="O19" s="7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15" s="14" customFormat="1" ht="28.5" customHeight="1">
      <c r="A20" s="5"/>
      <c r="B20" s="87"/>
      <c r="C20" s="87"/>
      <c r="D20" s="87"/>
      <c r="E20" s="87"/>
      <c r="F20" s="88"/>
      <c r="G20" s="88"/>
      <c r="H20" s="87"/>
      <c r="I20" s="89">
        <f>SUM(I12:I19)*0.7</f>
        <v>4764507.575757575</v>
      </c>
      <c r="J20" s="89">
        <f>SUM(J12:J19)</f>
        <v>122515909.0909091</v>
      </c>
      <c r="K20" s="89">
        <f>SUM(K12:K19)</f>
        <v>34000909.09090909</v>
      </c>
      <c r="L20" s="89">
        <f>SUM(L12:L19)</f>
        <v>202840.9090909091</v>
      </c>
      <c r="M20" s="89"/>
      <c r="N20" s="90">
        <f>SUM(N12:N19)</f>
        <v>1260000</v>
      </c>
      <c r="O20" s="24"/>
    </row>
    <row r="21" spans="1:13" s="14" customFormat="1" ht="15">
      <c r="A21" s="1"/>
      <c r="B21" s="9"/>
      <c r="C21" s="9"/>
      <c r="D21" s="9"/>
      <c r="E21" s="9"/>
      <c r="F21" s="10"/>
      <c r="G21" s="10"/>
      <c r="H21" s="9"/>
      <c r="I21" s="20"/>
      <c r="J21" s="9"/>
      <c r="K21" s="9"/>
      <c r="L21" s="1"/>
      <c r="M21" s="1"/>
    </row>
    <row r="22" spans="1:13" s="14" customFormat="1" ht="15">
      <c r="A22" s="1"/>
      <c r="B22" s="9"/>
      <c r="C22" s="9"/>
      <c r="D22" s="9"/>
      <c r="E22" s="9"/>
      <c r="F22" s="10"/>
      <c r="G22" s="10"/>
      <c r="H22" s="9"/>
      <c r="I22" s="20"/>
      <c r="J22" s="9"/>
      <c r="K22" s="9"/>
      <c r="L22" s="1"/>
      <c r="M22" s="1"/>
    </row>
    <row r="23" spans="1:13" s="14" customFormat="1" ht="15">
      <c r="A23" s="1"/>
      <c r="B23" s="9"/>
      <c r="C23" s="9"/>
      <c r="D23" s="9"/>
      <c r="E23" s="9"/>
      <c r="F23" s="10"/>
      <c r="G23" s="10"/>
      <c r="H23" s="9"/>
      <c r="I23" s="20"/>
      <c r="J23" s="9"/>
      <c r="K23" s="9"/>
      <c r="L23" s="1"/>
      <c r="M23" s="1"/>
    </row>
    <row r="24" spans="1:13" s="14" customFormat="1" ht="14.25">
      <c r="A24" s="1"/>
      <c r="B24" s="1"/>
      <c r="C24" s="1"/>
      <c r="D24" s="1"/>
      <c r="E24" s="1"/>
      <c r="F24" s="7"/>
      <c r="G24" s="7"/>
      <c r="H24" s="1"/>
      <c r="I24" s="18"/>
      <c r="J24" s="1"/>
      <c r="K24" s="1"/>
      <c r="L24" s="1"/>
      <c r="M24" s="1"/>
    </row>
    <row r="25" spans="13:15" ht="14.25">
      <c r="M25" s="1"/>
      <c r="N25" s="1"/>
      <c r="O25" s="1"/>
    </row>
    <row r="32" ht="14.25">
      <c r="H32" s="65"/>
    </row>
    <row r="33" ht="14.25">
      <c r="H33" s="65"/>
    </row>
    <row r="34" ht="14.25">
      <c r="H34" s="65"/>
    </row>
    <row r="39" spans="5:7" ht="14.25">
      <c r="E39" s="64"/>
      <c r="G39" s="62"/>
    </row>
    <row r="40" spans="5:7" ht="14.25">
      <c r="E40" s="64"/>
      <c r="G40" s="62"/>
    </row>
    <row r="65" ht="14.25">
      <c r="F65" s="62"/>
    </row>
    <row r="66" ht="14.25">
      <c r="F66" s="62"/>
    </row>
  </sheetData>
  <sheetProtection/>
  <mergeCells count="10">
    <mergeCell ref="H1:L3"/>
    <mergeCell ref="B12:B19"/>
    <mergeCell ref="C12:C13"/>
    <mergeCell ref="F12:F17"/>
    <mergeCell ref="C14:C16"/>
    <mergeCell ref="D14:D16"/>
    <mergeCell ref="G14:G19"/>
    <mergeCell ref="C17:C19"/>
    <mergeCell ref="E17:E18"/>
    <mergeCell ref="D18:D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H66"/>
  <sheetViews>
    <sheetView tabSelected="1" zoomScale="29" zoomScaleNormal="29" zoomScalePageLayoutView="70" workbookViewId="0" topLeftCell="A1">
      <selection activeCell="D41" sqref="D41"/>
    </sheetView>
  </sheetViews>
  <sheetFormatPr defaultColWidth="9.140625" defaultRowHeight="15"/>
  <cols>
    <col min="1" max="1" width="9.140625" style="1" customWidth="1"/>
    <col min="2" max="2" width="21.421875" style="1" customWidth="1"/>
    <col min="3" max="3" width="22.8515625" style="1" bestFit="1" customWidth="1"/>
    <col min="4" max="4" width="37.00390625" style="1" customWidth="1"/>
    <col min="5" max="5" width="50.28125" style="1" customWidth="1"/>
    <col min="6" max="6" width="47.7109375" style="7" customWidth="1"/>
    <col min="7" max="7" width="35.7109375" style="7" bestFit="1" customWidth="1"/>
    <col min="8" max="8" width="13.00390625" style="1" customWidth="1"/>
    <col min="9" max="9" width="19.421875" style="18" customWidth="1"/>
    <col min="10" max="10" width="41.00390625" style="1" bestFit="1" customWidth="1"/>
    <col min="11" max="11" width="25.421875" style="1" bestFit="1" customWidth="1"/>
    <col min="12" max="12" width="24.8515625" style="1" customWidth="1"/>
    <col min="13" max="13" width="21.00390625" style="4" customWidth="1"/>
    <col min="14" max="14" width="24.00390625" style="4" customWidth="1"/>
    <col min="15" max="15" width="13.7109375" style="14" bestFit="1" customWidth="1"/>
    <col min="16" max="16" width="9.140625" style="14" customWidth="1"/>
    <col min="17" max="17" width="15.28125" style="14" bestFit="1" customWidth="1"/>
    <col min="18" max="34" width="9.140625" style="14" customWidth="1"/>
    <col min="35" max="16384" width="9.140625" style="1" customWidth="1"/>
  </cols>
  <sheetData>
    <row r="1" spans="8:14" ht="14.25">
      <c r="H1" s="92"/>
      <c r="I1" s="92"/>
      <c r="J1" s="92"/>
      <c r="K1" s="92"/>
      <c r="L1" s="92"/>
      <c r="M1" s="2"/>
      <c r="N1" s="2"/>
    </row>
    <row r="2" spans="8:14" ht="14.25">
      <c r="H2" s="92"/>
      <c r="I2" s="92"/>
      <c r="J2" s="92"/>
      <c r="K2" s="92"/>
      <c r="L2" s="92"/>
      <c r="M2" s="2"/>
      <c r="N2" s="2"/>
    </row>
    <row r="3" spans="8:14" ht="14.25">
      <c r="H3" s="92"/>
      <c r="I3" s="92"/>
      <c r="J3" s="92"/>
      <c r="K3" s="92"/>
      <c r="L3" s="92"/>
      <c r="M3" s="2"/>
      <c r="N3" s="2"/>
    </row>
    <row r="4" spans="2:11" ht="15">
      <c r="B4"/>
      <c r="F4" s="21"/>
      <c r="G4" s="21"/>
      <c r="H4" s="3"/>
      <c r="I4" s="17"/>
      <c r="J4" s="3"/>
      <c r="K4" s="3"/>
    </row>
    <row r="5" ht="14.25"/>
    <row r="6" ht="14.25"/>
    <row r="7" spans="2:5" ht="24.75" customHeight="1">
      <c r="B7" s="77" t="s">
        <v>0</v>
      </c>
      <c r="C7" s="78" t="s">
        <v>8</v>
      </c>
      <c r="D7" s="78" t="s">
        <v>7</v>
      </c>
      <c r="E7" s="79" t="s">
        <v>13</v>
      </c>
    </row>
    <row r="8" spans="2:18" ht="51" customHeight="1">
      <c r="B8" s="25" t="s">
        <v>23</v>
      </c>
      <c r="C8" s="11" t="s">
        <v>24</v>
      </c>
      <c r="D8" s="12" t="s">
        <v>38</v>
      </c>
      <c r="E8" s="16">
        <f>N20</f>
        <v>840000</v>
      </c>
      <c r="L8" s="4"/>
      <c r="Q8" s="68"/>
      <c r="R8" s="24"/>
    </row>
    <row r="9" spans="2:12" ht="51" customHeight="1">
      <c r="B9" s="56"/>
      <c r="C9" s="57"/>
      <c r="D9" s="58"/>
      <c r="E9" s="59"/>
      <c r="L9" s="4"/>
    </row>
    <row r="10" spans="1:14" ht="23.25" customHeight="1">
      <c r="A10" s="5"/>
      <c r="B10" s="60"/>
      <c r="C10" s="6"/>
      <c r="D10" s="6"/>
      <c r="E10" s="6"/>
      <c r="H10" s="6"/>
      <c r="I10" s="19"/>
      <c r="J10" s="6"/>
      <c r="K10" s="6"/>
      <c r="L10" s="6"/>
      <c r="M10" s="8"/>
      <c r="N10" s="8"/>
    </row>
    <row r="11" spans="1:14" ht="54.75" customHeight="1">
      <c r="A11" s="5"/>
      <c r="B11" s="80" t="s">
        <v>1</v>
      </c>
      <c r="C11" s="80" t="s">
        <v>5</v>
      </c>
      <c r="D11" s="80" t="s">
        <v>2</v>
      </c>
      <c r="E11" s="80" t="s">
        <v>39</v>
      </c>
      <c r="F11" s="81" t="s">
        <v>19</v>
      </c>
      <c r="G11" s="81" t="s">
        <v>14</v>
      </c>
      <c r="H11" s="80" t="s">
        <v>3</v>
      </c>
      <c r="I11" s="82" t="s">
        <v>6</v>
      </c>
      <c r="J11" s="80" t="s">
        <v>16</v>
      </c>
      <c r="K11" s="80" t="s">
        <v>49</v>
      </c>
      <c r="L11" s="83" t="s">
        <v>15</v>
      </c>
      <c r="M11" s="84" t="s">
        <v>10</v>
      </c>
      <c r="N11" s="85" t="s">
        <v>4</v>
      </c>
    </row>
    <row r="12" spans="1:34" s="13" customFormat="1" ht="69.75" customHeight="1">
      <c r="A12" s="39"/>
      <c r="B12" s="93" t="s">
        <v>20</v>
      </c>
      <c r="C12" s="94" t="s">
        <v>17</v>
      </c>
      <c r="D12" s="26" t="s">
        <v>25</v>
      </c>
      <c r="E12" s="70" t="s">
        <v>40</v>
      </c>
      <c r="F12" s="96" t="s">
        <v>36</v>
      </c>
      <c r="G12" s="54" t="s">
        <v>18</v>
      </c>
      <c r="H12" s="45" t="s">
        <v>9</v>
      </c>
      <c r="I12" s="46">
        <f>J12/18</f>
        <v>636363.6363636362</v>
      </c>
      <c r="J12" s="86">
        <f>N12/M12*1000</f>
        <v>11454545.454545453</v>
      </c>
      <c r="K12" s="76" t="s">
        <v>37</v>
      </c>
      <c r="L12" s="51">
        <f>J12*0.2%</f>
        <v>22909.090909090908</v>
      </c>
      <c r="M12" s="48">
        <v>11</v>
      </c>
      <c r="N12" s="47">
        <v>126000</v>
      </c>
      <c r="O12" s="75"/>
      <c r="P12" s="15"/>
      <c r="Q12" s="67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3" customFormat="1" ht="69.75" customHeight="1">
      <c r="A13" s="39"/>
      <c r="B13" s="93"/>
      <c r="C13" s="95"/>
      <c r="D13" s="26" t="s">
        <v>26</v>
      </c>
      <c r="E13" s="70" t="s">
        <v>27</v>
      </c>
      <c r="F13" s="97"/>
      <c r="G13" s="54" t="s">
        <v>30</v>
      </c>
      <c r="H13" s="45" t="s">
        <v>9</v>
      </c>
      <c r="I13" s="46">
        <f>J13/18</f>
        <v>636363.6363636362</v>
      </c>
      <c r="J13" s="86">
        <f>N13/M13*1000</f>
        <v>11454545.454545453</v>
      </c>
      <c r="K13" s="76" t="s">
        <v>37</v>
      </c>
      <c r="L13" s="51">
        <f>J13*0.2%</f>
        <v>22909.090909090908</v>
      </c>
      <c r="M13" s="61">
        <v>11</v>
      </c>
      <c r="N13" s="47">
        <v>126000</v>
      </c>
      <c r="O13" s="7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13" customFormat="1" ht="69.75" customHeight="1">
      <c r="A14" s="39"/>
      <c r="B14" s="93"/>
      <c r="C14" s="94" t="s">
        <v>29</v>
      </c>
      <c r="D14" s="96" t="s">
        <v>28</v>
      </c>
      <c r="E14" s="70" t="s">
        <v>41</v>
      </c>
      <c r="F14" s="97"/>
      <c r="G14" s="96" t="s">
        <v>37</v>
      </c>
      <c r="H14" s="45" t="s">
        <v>9</v>
      </c>
      <c r="I14" s="46">
        <f>J14/18</f>
        <v>500000</v>
      </c>
      <c r="J14" s="86">
        <f>N14/M14*1000</f>
        <v>9000000</v>
      </c>
      <c r="K14" s="76">
        <f>J14*35%</f>
        <v>3150000</v>
      </c>
      <c r="L14" s="51">
        <f>J14*0.1%</f>
        <v>9000</v>
      </c>
      <c r="M14" s="61">
        <v>14</v>
      </c>
      <c r="N14" s="47">
        <v>126000</v>
      </c>
      <c r="O14" s="7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s="13" customFormat="1" ht="69.75" customHeight="1">
      <c r="A15" s="39"/>
      <c r="B15" s="93"/>
      <c r="C15" s="99"/>
      <c r="D15" s="97"/>
      <c r="E15" s="70" t="s">
        <v>42</v>
      </c>
      <c r="F15" s="97"/>
      <c r="G15" s="97"/>
      <c r="H15" s="45" t="s">
        <v>9</v>
      </c>
      <c r="I15" s="46">
        <f>J15/18</f>
        <v>350000</v>
      </c>
      <c r="J15" s="86">
        <f>N15/M15*1000</f>
        <v>6300000</v>
      </c>
      <c r="K15" s="76">
        <f>J15</f>
        <v>6300000</v>
      </c>
      <c r="L15" s="51">
        <f>J15*0.1%</f>
        <v>6300</v>
      </c>
      <c r="M15" s="61">
        <v>20</v>
      </c>
      <c r="N15" s="47">
        <v>126000</v>
      </c>
      <c r="O15" s="7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s="13" customFormat="1" ht="69.75" customHeight="1">
      <c r="A16" s="39"/>
      <c r="B16" s="93"/>
      <c r="C16" s="95"/>
      <c r="D16" s="98"/>
      <c r="E16" s="70" t="s">
        <v>43</v>
      </c>
      <c r="F16" s="97"/>
      <c r="G16" s="97"/>
      <c r="H16" s="45" t="s">
        <v>9</v>
      </c>
      <c r="I16" s="46">
        <f>J16/18</f>
        <v>1000000</v>
      </c>
      <c r="J16" s="86">
        <f>N16/M16*1000</f>
        <v>18000000</v>
      </c>
      <c r="K16" s="76">
        <f>J16</f>
        <v>18000000</v>
      </c>
      <c r="L16" s="51">
        <f>J16*0.1%</f>
        <v>18000</v>
      </c>
      <c r="M16" s="61">
        <v>7</v>
      </c>
      <c r="N16" s="47">
        <v>126000</v>
      </c>
      <c r="O16" s="7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13" customFormat="1" ht="69.75" customHeight="1">
      <c r="A17" s="1"/>
      <c r="B17" s="93"/>
      <c r="C17" s="100" t="s">
        <v>22</v>
      </c>
      <c r="D17" s="27" t="s">
        <v>11</v>
      </c>
      <c r="E17" s="103" t="s">
        <v>44</v>
      </c>
      <c r="F17" s="98"/>
      <c r="G17" s="97"/>
      <c r="H17" s="28" t="s">
        <v>9</v>
      </c>
      <c r="I17" s="46">
        <f>J17/18</f>
        <v>1166666.6666666667</v>
      </c>
      <c r="J17" s="86">
        <f>N17/M17*1000</f>
        <v>21000000</v>
      </c>
      <c r="K17" s="76" t="s">
        <v>37</v>
      </c>
      <c r="L17" s="52">
        <f>J17*0.2%</f>
        <v>42000</v>
      </c>
      <c r="M17" s="31">
        <v>5</v>
      </c>
      <c r="N17" s="47">
        <v>105000</v>
      </c>
      <c r="O17" s="7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s="13" customFormat="1" ht="69.75" customHeight="1">
      <c r="A18" s="1"/>
      <c r="B18" s="93"/>
      <c r="C18" s="101"/>
      <c r="D18" s="105" t="s">
        <v>21</v>
      </c>
      <c r="E18" s="104"/>
      <c r="F18" s="72" t="s">
        <v>47</v>
      </c>
      <c r="G18" s="97"/>
      <c r="H18" s="28" t="s">
        <v>9</v>
      </c>
      <c r="I18" s="46">
        <f>J18/18</f>
        <v>408333.3333333333</v>
      </c>
      <c r="J18" s="86">
        <f>N18/M18*1000</f>
        <v>7350000</v>
      </c>
      <c r="K18" s="76" t="s">
        <v>37</v>
      </c>
      <c r="L18" s="52">
        <f>J18*0.2%</f>
        <v>14700</v>
      </c>
      <c r="M18" s="31">
        <v>10</v>
      </c>
      <c r="N18" s="40">
        <v>73500</v>
      </c>
      <c r="O18" s="7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13" customFormat="1" ht="69.75" customHeight="1">
      <c r="A19" s="1"/>
      <c r="B19" s="93"/>
      <c r="C19" s="102"/>
      <c r="D19" s="106"/>
      <c r="E19" s="73" t="s">
        <v>45</v>
      </c>
      <c r="F19" s="72" t="s">
        <v>46</v>
      </c>
      <c r="G19" s="98"/>
      <c r="H19" s="28" t="s">
        <v>48</v>
      </c>
      <c r="I19" s="46" t="s">
        <v>37</v>
      </c>
      <c r="J19" s="86" t="s">
        <v>37</v>
      </c>
      <c r="K19" s="76" t="s">
        <v>37</v>
      </c>
      <c r="L19" s="52" t="s">
        <v>37</v>
      </c>
      <c r="M19" s="31" t="s">
        <v>37</v>
      </c>
      <c r="N19" s="40">
        <v>31500</v>
      </c>
      <c r="O19" s="75"/>
      <c r="P19" s="67"/>
      <c r="Q19" s="67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15" s="14" customFormat="1" ht="28.5" customHeight="1">
      <c r="A20" s="5"/>
      <c r="B20" s="87"/>
      <c r="C20" s="87"/>
      <c r="D20" s="87"/>
      <c r="E20" s="87"/>
      <c r="F20" s="88"/>
      <c r="G20" s="88"/>
      <c r="H20" s="87"/>
      <c r="I20" s="89">
        <f>SUM(I12:I18)*0.7</f>
        <v>3288409.0909090904</v>
      </c>
      <c r="J20" s="89">
        <f>SUM(J12:J18)</f>
        <v>84559090.9090909</v>
      </c>
      <c r="K20" s="89">
        <f>SUM(K12:K19)</f>
        <v>27450000</v>
      </c>
      <c r="L20" s="89">
        <f>SUM(L12:L18)</f>
        <v>135818.18181818182</v>
      </c>
      <c r="M20" s="89"/>
      <c r="N20" s="90">
        <f>SUM(N12:N19)</f>
        <v>840000</v>
      </c>
      <c r="O20" s="24"/>
    </row>
    <row r="21" spans="1:13" s="14" customFormat="1" ht="15">
      <c r="A21" s="1"/>
      <c r="B21" s="9"/>
      <c r="C21" s="9"/>
      <c r="D21" s="9"/>
      <c r="E21" s="9"/>
      <c r="F21" s="10"/>
      <c r="G21" s="10"/>
      <c r="H21" s="9"/>
      <c r="I21" s="20"/>
      <c r="J21" s="9"/>
      <c r="K21" s="9"/>
      <c r="L21" s="1"/>
      <c r="M21" s="1"/>
    </row>
    <row r="22" spans="1:13" s="14" customFormat="1" ht="15">
      <c r="A22" s="1"/>
      <c r="B22" s="9"/>
      <c r="C22" s="9"/>
      <c r="D22" s="9"/>
      <c r="E22" s="9"/>
      <c r="F22" s="10"/>
      <c r="G22" s="10"/>
      <c r="H22" s="9"/>
      <c r="I22" s="20"/>
      <c r="J22" s="9"/>
      <c r="K22" s="9"/>
      <c r="L22" s="1"/>
      <c r="M22" s="1"/>
    </row>
    <row r="23" spans="1:13" s="14" customFormat="1" ht="15">
      <c r="A23" s="1"/>
      <c r="B23" s="9"/>
      <c r="C23" s="9"/>
      <c r="D23" s="9"/>
      <c r="E23" s="9"/>
      <c r="F23" s="10"/>
      <c r="G23" s="10"/>
      <c r="H23" s="9"/>
      <c r="I23" s="20"/>
      <c r="J23" s="9"/>
      <c r="K23" s="9"/>
      <c r="L23" s="1"/>
      <c r="M23" s="1"/>
    </row>
    <row r="24" spans="1:13" s="14" customFormat="1" ht="14.25">
      <c r="A24" s="1"/>
      <c r="B24" s="1"/>
      <c r="C24" s="1"/>
      <c r="D24" s="1"/>
      <c r="E24" s="1"/>
      <c r="F24" s="7"/>
      <c r="G24" s="7"/>
      <c r="H24" s="1"/>
      <c r="I24" s="18"/>
      <c r="J24" s="1"/>
      <c r="K24" s="1"/>
      <c r="L24" s="1"/>
      <c r="M24" s="1"/>
    </row>
    <row r="25" spans="13:15" ht="14.25">
      <c r="M25" s="1"/>
      <c r="N25" s="1"/>
      <c r="O25" s="1"/>
    </row>
    <row r="39" spans="5:7" ht="14.25">
      <c r="E39" s="64"/>
      <c r="G39" s="62"/>
    </row>
    <row r="40" spans="5:7" ht="14.25">
      <c r="E40" s="64"/>
      <c r="G40" s="62"/>
    </row>
    <row r="65" ht="14.25">
      <c r="F65" s="62"/>
    </row>
    <row r="66" ht="14.25">
      <c r="F66" s="62"/>
    </row>
  </sheetData>
  <sheetProtection/>
  <mergeCells count="10">
    <mergeCell ref="H1:L3"/>
    <mergeCell ref="B12:B19"/>
    <mergeCell ref="C12:C13"/>
    <mergeCell ref="F12:F17"/>
    <mergeCell ref="C14:C16"/>
    <mergeCell ref="D14:D16"/>
    <mergeCell ref="G14:G19"/>
    <mergeCell ref="C17:C19"/>
    <mergeCell ref="E17:E18"/>
    <mergeCell ref="D18:D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DDF5"/>
  </sheetPr>
  <dimension ref="A4:BB110"/>
  <sheetViews>
    <sheetView showGridLines="0" zoomScale="33" zoomScaleNormal="33" zoomScalePageLayoutView="140" workbookViewId="0" topLeftCell="A1">
      <selection activeCell="G19" sqref="G19"/>
    </sheetView>
  </sheetViews>
  <sheetFormatPr defaultColWidth="8.8515625" defaultRowHeight="15"/>
  <cols>
    <col min="1" max="9" width="29.421875" style="30" customWidth="1"/>
    <col min="10" max="10" width="13.00390625" style="30" customWidth="1"/>
    <col min="11" max="11" width="29.421875" style="30" customWidth="1"/>
    <col min="12" max="12" width="26.00390625" style="30" customWidth="1"/>
    <col min="13" max="13" width="18.421875" style="30" customWidth="1"/>
    <col min="14" max="14" width="33.00390625" style="30" customWidth="1"/>
    <col min="15" max="15" width="8.8515625" style="30" customWidth="1"/>
    <col min="16" max="16" width="24.7109375" style="30" customWidth="1"/>
    <col min="17" max="17" width="19.140625" style="30" customWidth="1"/>
    <col min="18" max="16384" width="8.8515625" style="30" customWidth="1"/>
  </cols>
  <sheetData>
    <row r="3" ht="15"/>
    <row r="4" spans="1:5" ht="15">
      <c r="A4" s="32"/>
      <c r="B4" s="32"/>
      <c r="C4" s="32"/>
      <c r="D4" s="32"/>
      <c r="E4" s="32"/>
    </row>
    <row r="6" s="91" customFormat="1" ht="15">
      <c r="C6" s="91" t="s">
        <v>32</v>
      </c>
    </row>
    <row r="7" spans="1:13" ht="15">
      <c r="A7" s="33"/>
      <c r="B7" s="33"/>
      <c r="C7" s="33"/>
      <c r="D7" s="33"/>
      <c r="E7" s="33"/>
      <c r="F7" s="34"/>
      <c r="G7" s="34"/>
      <c r="H7" s="34"/>
      <c r="I7" s="34"/>
      <c r="J7" s="34"/>
      <c r="K7" s="34"/>
      <c r="M7" s="33"/>
    </row>
    <row r="8" spans="2:54" ht="15">
      <c r="B8" s="23" t="s">
        <v>12</v>
      </c>
      <c r="C8" s="41"/>
      <c r="D8" s="41"/>
      <c r="E8" s="41"/>
      <c r="F8" s="41"/>
      <c r="G8" s="41"/>
      <c r="H8" s="41"/>
      <c r="I8" s="41"/>
      <c r="J8" s="41"/>
      <c r="K8" s="23"/>
      <c r="M8" s="33"/>
      <c r="AA8" s="23"/>
      <c r="AI8" s="23"/>
      <c r="BB8" s="23"/>
    </row>
    <row r="9" spans="2:54" ht="15">
      <c r="B9" s="23"/>
      <c r="C9" s="41"/>
      <c r="D9" s="41"/>
      <c r="E9" s="41"/>
      <c r="F9" s="41"/>
      <c r="G9" s="41"/>
      <c r="H9" s="41"/>
      <c r="I9" s="41"/>
      <c r="J9" s="41"/>
      <c r="K9" s="23"/>
      <c r="M9" s="33"/>
      <c r="AA9" s="23"/>
      <c r="AI9" s="23"/>
      <c r="BB9" s="23"/>
    </row>
    <row r="10" spans="2:54" ht="15">
      <c r="B10" s="23"/>
      <c r="C10" s="41"/>
      <c r="D10" s="41"/>
      <c r="E10" s="41"/>
      <c r="F10" s="41"/>
      <c r="G10" s="41"/>
      <c r="H10" s="41"/>
      <c r="I10" s="41"/>
      <c r="J10" s="41"/>
      <c r="K10" s="23"/>
      <c r="M10" s="33"/>
      <c r="AA10" s="23"/>
      <c r="AI10" s="23"/>
      <c r="BB10" s="23"/>
    </row>
    <row r="11" spans="2:54" ht="15">
      <c r="B11" s="23"/>
      <c r="C11" s="41"/>
      <c r="D11" s="41"/>
      <c r="E11" s="41"/>
      <c r="F11" s="41"/>
      <c r="G11" s="41"/>
      <c r="H11" s="41"/>
      <c r="I11" s="41"/>
      <c r="J11" s="41"/>
      <c r="K11" s="23"/>
      <c r="M11" s="33"/>
      <c r="AA11" s="23"/>
      <c r="AI11" s="23"/>
      <c r="BB11" s="23"/>
    </row>
    <row r="12" spans="2:54" ht="15">
      <c r="B12" s="23"/>
      <c r="C12" s="41"/>
      <c r="D12" s="41"/>
      <c r="E12" s="41"/>
      <c r="F12" s="41"/>
      <c r="G12" s="41"/>
      <c r="H12" s="41"/>
      <c r="I12" s="41"/>
      <c r="J12" s="41"/>
      <c r="K12" s="23"/>
      <c r="M12" s="33"/>
      <c r="AA12" s="23"/>
      <c r="AI12" s="23"/>
      <c r="BB12" s="23"/>
    </row>
    <row r="13" spans="2:54" ht="15">
      <c r="B13" s="23"/>
      <c r="C13" s="41"/>
      <c r="D13" s="41"/>
      <c r="E13" s="41"/>
      <c r="F13" s="41"/>
      <c r="G13" s="41"/>
      <c r="H13" s="41"/>
      <c r="I13" s="41"/>
      <c r="J13" s="41"/>
      <c r="K13" s="23"/>
      <c r="M13" s="33"/>
      <c r="AA13" s="23"/>
      <c r="AI13" s="23"/>
      <c r="BB13" s="23"/>
    </row>
    <row r="14" spans="2:54" ht="15">
      <c r="B14" s="23"/>
      <c r="C14" s="41"/>
      <c r="D14" s="41"/>
      <c r="E14" s="41"/>
      <c r="F14" s="41"/>
      <c r="G14" s="41"/>
      <c r="H14" s="41"/>
      <c r="I14" s="41"/>
      <c r="J14" s="41"/>
      <c r="K14" s="23"/>
      <c r="M14" s="33"/>
      <c r="AA14" s="23"/>
      <c r="AI14" s="23"/>
      <c r="BB14" s="23"/>
    </row>
    <row r="15" spans="2:54" ht="15">
      <c r="B15" s="23"/>
      <c r="C15" s="41"/>
      <c r="D15" s="41"/>
      <c r="E15" s="41"/>
      <c r="F15" s="41"/>
      <c r="G15" s="41"/>
      <c r="H15" s="41"/>
      <c r="I15" s="41"/>
      <c r="J15" s="41"/>
      <c r="K15" s="23"/>
      <c r="M15" s="33"/>
      <c r="AA15" s="23"/>
      <c r="AI15" s="23"/>
      <c r="BB15" s="23"/>
    </row>
    <row r="16" spans="2:54" ht="15">
      <c r="B16" s="23"/>
      <c r="C16" s="41"/>
      <c r="D16" s="41"/>
      <c r="E16" s="41"/>
      <c r="F16" s="41"/>
      <c r="G16" s="41"/>
      <c r="H16" s="41"/>
      <c r="I16" s="41"/>
      <c r="J16" s="41"/>
      <c r="K16" s="23"/>
      <c r="M16" s="33"/>
      <c r="AA16" s="23"/>
      <c r="AI16" s="23"/>
      <c r="BB16" s="23"/>
    </row>
    <row r="17" spans="2:54" ht="15">
      <c r="B17" s="23"/>
      <c r="C17" s="41"/>
      <c r="D17" s="41"/>
      <c r="E17" s="41"/>
      <c r="F17" s="41"/>
      <c r="G17" s="41"/>
      <c r="H17" s="41"/>
      <c r="I17" s="41"/>
      <c r="J17" s="41"/>
      <c r="K17" s="23"/>
      <c r="M17" s="33"/>
      <c r="AA17" s="23"/>
      <c r="AI17" s="23"/>
      <c r="BB17" s="23"/>
    </row>
    <row r="18" spans="2:54" ht="15">
      <c r="B18" s="23"/>
      <c r="C18" s="41"/>
      <c r="D18" s="41"/>
      <c r="E18" s="41"/>
      <c r="F18" s="41"/>
      <c r="G18" s="41"/>
      <c r="H18" s="41"/>
      <c r="I18" s="41"/>
      <c r="J18" s="41"/>
      <c r="K18" s="23"/>
      <c r="M18" s="33"/>
      <c r="AA18" s="23"/>
      <c r="AI18" s="23"/>
      <c r="BB18" s="23"/>
    </row>
    <row r="19" spans="2:54" ht="15">
      <c r="B19" s="23"/>
      <c r="C19" s="41"/>
      <c r="D19" s="41"/>
      <c r="E19" s="41"/>
      <c r="F19" s="41"/>
      <c r="G19" s="41"/>
      <c r="H19" s="41"/>
      <c r="I19" s="41"/>
      <c r="J19" s="41"/>
      <c r="K19" s="23"/>
      <c r="M19" s="33"/>
      <c r="AA19" s="23"/>
      <c r="AI19" s="23"/>
      <c r="BB19" s="23"/>
    </row>
    <row r="20" spans="2:54" ht="15">
      <c r="B20" s="23"/>
      <c r="C20" s="41"/>
      <c r="D20" s="41"/>
      <c r="E20" s="41"/>
      <c r="F20" s="41"/>
      <c r="G20" s="41"/>
      <c r="H20" s="41"/>
      <c r="I20" s="41"/>
      <c r="J20" s="41"/>
      <c r="K20" s="23"/>
      <c r="M20" s="33"/>
      <c r="AA20" s="23"/>
      <c r="AI20" s="23"/>
      <c r="BB20" s="23"/>
    </row>
    <row r="21" spans="2:54" ht="15">
      <c r="B21" s="23"/>
      <c r="C21" s="41"/>
      <c r="D21" s="41"/>
      <c r="E21" s="41"/>
      <c r="F21" s="41"/>
      <c r="G21" s="41"/>
      <c r="H21" s="41"/>
      <c r="I21" s="41"/>
      <c r="J21" s="41"/>
      <c r="K21" s="23"/>
      <c r="M21" s="33"/>
      <c r="AA21" s="23"/>
      <c r="AI21" s="23"/>
      <c r="BB21" s="23"/>
    </row>
    <row r="22" spans="2:54" ht="15">
      <c r="B22" s="23"/>
      <c r="C22" s="41"/>
      <c r="D22" s="41"/>
      <c r="E22" s="41"/>
      <c r="F22" s="41"/>
      <c r="G22" s="41"/>
      <c r="H22" s="41"/>
      <c r="I22" s="41"/>
      <c r="J22" s="41"/>
      <c r="K22" s="23"/>
      <c r="M22" s="33"/>
      <c r="AA22" s="23"/>
      <c r="AI22" s="23"/>
      <c r="BB22" s="23"/>
    </row>
    <row r="23" spans="2:54" ht="15">
      <c r="B23" s="23"/>
      <c r="C23" s="41"/>
      <c r="D23" s="41"/>
      <c r="E23" s="41"/>
      <c r="F23" s="41"/>
      <c r="G23" s="41"/>
      <c r="H23" s="41"/>
      <c r="I23" s="41"/>
      <c r="J23" s="41"/>
      <c r="K23" s="23"/>
      <c r="M23" s="33"/>
      <c r="AA23" s="23"/>
      <c r="AI23" s="23"/>
      <c r="BB23" s="23"/>
    </row>
    <row r="24" spans="2:54" ht="15">
      <c r="B24" s="23"/>
      <c r="C24" s="41"/>
      <c r="D24" s="41"/>
      <c r="E24" s="41"/>
      <c r="F24" s="41"/>
      <c r="G24" s="41"/>
      <c r="H24" s="41"/>
      <c r="I24" s="41"/>
      <c r="J24" s="41"/>
      <c r="K24" s="23"/>
      <c r="M24" s="33"/>
      <c r="AA24" s="23"/>
      <c r="AI24" s="23"/>
      <c r="BB24" s="23"/>
    </row>
    <row r="25" spans="2:54" ht="15">
      <c r="B25" s="23"/>
      <c r="C25" s="41"/>
      <c r="D25" s="41"/>
      <c r="E25" s="41"/>
      <c r="F25" s="41"/>
      <c r="G25" s="41"/>
      <c r="H25" s="41"/>
      <c r="I25" s="41"/>
      <c r="J25" s="41"/>
      <c r="K25" s="23"/>
      <c r="M25" s="33"/>
      <c r="AA25" s="23"/>
      <c r="AI25" s="23"/>
      <c r="BB25" s="23"/>
    </row>
    <row r="26" spans="2:54" ht="15">
      <c r="B26" s="23"/>
      <c r="C26" s="41"/>
      <c r="D26" s="41"/>
      <c r="E26" s="41"/>
      <c r="F26" s="41"/>
      <c r="G26" s="41"/>
      <c r="H26" s="41"/>
      <c r="I26" s="41"/>
      <c r="J26" s="41"/>
      <c r="K26" s="23"/>
      <c r="M26" s="33"/>
      <c r="AA26" s="23"/>
      <c r="AI26" s="23"/>
      <c r="BB26" s="23"/>
    </row>
    <row r="27" spans="2:54" ht="15">
      <c r="B27" s="23"/>
      <c r="C27" s="41"/>
      <c r="D27" s="41"/>
      <c r="E27" s="41"/>
      <c r="F27" s="41"/>
      <c r="G27" s="41"/>
      <c r="H27" s="41"/>
      <c r="I27" s="41"/>
      <c r="J27" s="41"/>
      <c r="K27" s="23"/>
      <c r="M27" s="33"/>
      <c r="AA27" s="23"/>
      <c r="AI27" s="23"/>
      <c r="BB27" s="23"/>
    </row>
    <row r="28" spans="2:54" ht="15">
      <c r="B28" s="23"/>
      <c r="C28" s="41"/>
      <c r="D28" s="41"/>
      <c r="E28" s="41"/>
      <c r="F28" s="41"/>
      <c r="G28" s="41"/>
      <c r="H28" s="41"/>
      <c r="I28" s="41"/>
      <c r="J28" s="41"/>
      <c r="K28" s="23"/>
      <c r="M28" s="33"/>
      <c r="AA28" s="23"/>
      <c r="AI28" s="23"/>
      <c r="BB28" s="23"/>
    </row>
    <row r="29" spans="2:54" ht="15">
      <c r="B29" s="23"/>
      <c r="C29" s="41"/>
      <c r="D29" s="41"/>
      <c r="E29" s="41"/>
      <c r="F29" s="41"/>
      <c r="G29" s="41"/>
      <c r="H29" s="41"/>
      <c r="I29" s="41"/>
      <c r="J29" s="41"/>
      <c r="K29" s="23"/>
      <c r="M29" s="33"/>
      <c r="AA29" s="23"/>
      <c r="AI29" s="23"/>
      <c r="BB29" s="23"/>
    </row>
    <row r="30" spans="2:54" ht="15">
      <c r="B30" s="23" t="s">
        <v>33</v>
      </c>
      <c r="C30" s="41"/>
      <c r="D30" s="41"/>
      <c r="E30" s="41"/>
      <c r="F30" s="41"/>
      <c r="G30" s="41"/>
      <c r="H30" s="41"/>
      <c r="I30" s="41"/>
      <c r="J30" s="41"/>
      <c r="K30" s="23"/>
      <c r="M30" s="33"/>
      <c r="AA30" s="23"/>
      <c r="AI30" s="23"/>
      <c r="BB30" s="23"/>
    </row>
    <row r="31" spans="2:54" ht="15">
      <c r="B31" s="23"/>
      <c r="C31" s="41"/>
      <c r="E31" s="41"/>
      <c r="F31" s="41"/>
      <c r="G31" s="41"/>
      <c r="H31" s="53"/>
      <c r="I31" s="41"/>
      <c r="J31" s="41"/>
      <c r="K31" s="23"/>
      <c r="M31" s="33"/>
      <c r="AA31" s="23"/>
      <c r="AI31" s="23"/>
      <c r="BB31" s="23"/>
    </row>
    <row r="32" spans="2:54" ht="15">
      <c r="B32" s="23"/>
      <c r="C32" s="41"/>
      <c r="D32" s="41"/>
      <c r="E32" s="41"/>
      <c r="F32" s="41"/>
      <c r="G32" s="41"/>
      <c r="H32" s="41"/>
      <c r="I32" s="41"/>
      <c r="J32" s="41"/>
      <c r="K32" s="23"/>
      <c r="M32" s="33"/>
      <c r="AA32" s="23"/>
      <c r="AI32" s="23"/>
      <c r="BB32" s="23"/>
    </row>
    <row r="33" spans="2:54" ht="15">
      <c r="B33" s="23"/>
      <c r="C33" s="41"/>
      <c r="D33" s="41"/>
      <c r="E33" s="41"/>
      <c r="F33" s="74" t="s">
        <v>35</v>
      </c>
      <c r="G33" s="41"/>
      <c r="H33" s="41"/>
      <c r="I33" s="41"/>
      <c r="J33" s="41"/>
      <c r="K33" s="23"/>
      <c r="M33" s="33"/>
      <c r="AA33" s="23"/>
      <c r="AI33" s="23"/>
      <c r="BB33" s="23"/>
    </row>
    <row r="34" spans="2:54" ht="15">
      <c r="B34" s="23"/>
      <c r="C34" s="41"/>
      <c r="D34" s="41"/>
      <c r="E34" s="41"/>
      <c r="F34" s="41"/>
      <c r="G34" s="41"/>
      <c r="H34" s="41"/>
      <c r="I34" s="41"/>
      <c r="J34" s="41"/>
      <c r="K34" s="23"/>
      <c r="M34" s="33"/>
      <c r="AA34" s="23"/>
      <c r="AI34" s="23"/>
      <c r="BB34" s="23"/>
    </row>
    <row r="35" spans="2:54" ht="15">
      <c r="B35" s="23"/>
      <c r="C35" s="41"/>
      <c r="D35" s="41"/>
      <c r="E35" s="41"/>
      <c r="F35" s="41"/>
      <c r="G35" s="41"/>
      <c r="H35" s="41"/>
      <c r="I35" s="41"/>
      <c r="J35" s="41"/>
      <c r="K35" s="23"/>
      <c r="M35" s="33"/>
      <c r="AA35" s="23"/>
      <c r="AI35" s="23"/>
      <c r="BB35" s="23"/>
    </row>
    <row r="36" spans="2:54" ht="15">
      <c r="B36" s="23"/>
      <c r="C36" s="41"/>
      <c r="D36" s="41"/>
      <c r="E36" s="41"/>
      <c r="F36" s="41"/>
      <c r="G36" s="41"/>
      <c r="H36" s="41"/>
      <c r="I36" s="41"/>
      <c r="J36" s="41"/>
      <c r="K36" s="23"/>
      <c r="M36" s="33"/>
      <c r="AA36" s="23"/>
      <c r="AI36" s="23"/>
      <c r="BB36" s="23"/>
    </row>
    <row r="37" spans="2:54" ht="15">
      <c r="B37" s="23"/>
      <c r="C37" s="41"/>
      <c r="D37" s="41"/>
      <c r="E37" s="41"/>
      <c r="F37" s="41"/>
      <c r="G37" s="41"/>
      <c r="H37" s="41"/>
      <c r="I37" s="41"/>
      <c r="J37" s="41"/>
      <c r="K37" s="23"/>
      <c r="M37" s="33"/>
      <c r="AA37" s="23"/>
      <c r="AI37" s="23"/>
      <c r="BB37" s="23"/>
    </row>
    <row r="38" spans="2:54" ht="15">
      <c r="B38" s="23"/>
      <c r="C38" s="41"/>
      <c r="D38" s="41"/>
      <c r="E38" s="41"/>
      <c r="F38" s="41"/>
      <c r="G38" s="41"/>
      <c r="H38" s="41"/>
      <c r="I38" s="41"/>
      <c r="J38" s="41"/>
      <c r="K38" s="23"/>
      <c r="M38" s="33"/>
      <c r="AA38" s="23"/>
      <c r="AI38" s="23"/>
      <c r="BB38" s="23"/>
    </row>
    <row r="39" spans="2:54" ht="15">
      <c r="B39" s="23"/>
      <c r="C39" s="41"/>
      <c r="D39" s="41"/>
      <c r="E39" s="41"/>
      <c r="F39" s="41"/>
      <c r="G39" s="41"/>
      <c r="H39" s="41"/>
      <c r="I39" s="41"/>
      <c r="J39" s="41"/>
      <c r="K39" s="23"/>
      <c r="M39" s="33"/>
      <c r="AA39" s="23"/>
      <c r="AI39" s="23"/>
      <c r="BB39" s="23"/>
    </row>
    <row r="40" spans="2:54" ht="15">
      <c r="B40" s="23"/>
      <c r="C40" s="41"/>
      <c r="D40" s="41"/>
      <c r="E40" s="41"/>
      <c r="F40" s="41"/>
      <c r="G40" s="41"/>
      <c r="H40" s="41"/>
      <c r="I40" s="41"/>
      <c r="J40" s="41"/>
      <c r="K40" s="23"/>
      <c r="M40" s="33"/>
      <c r="AA40" s="23"/>
      <c r="AI40" s="23"/>
      <c r="BB40" s="23"/>
    </row>
    <row r="41" spans="2:54" ht="15">
      <c r="B41" s="23"/>
      <c r="C41" s="41"/>
      <c r="D41" s="41"/>
      <c r="E41" s="41"/>
      <c r="F41" s="41"/>
      <c r="G41" s="41"/>
      <c r="H41" s="41"/>
      <c r="I41" s="41"/>
      <c r="J41" s="41"/>
      <c r="K41" s="23"/>
      <c r="M41" s="33"/>
      <c r="AA41" s="23"/>
      <c r="AI41" s="23"/>
      <c r="BB41" s="23"/>
    </row>
    <row r="42" spans="2:54" ht="15">
      <c r="B42" s="23"/>
      <c r="C42" s="41"/>
      <c r="D42" s="41"/>
      <c r="E42" s="41"/>
      <c r="F42" s="41"/>
      <c r="G42" s="41"/>
      <c r="H42" s="41"/>
      <c r="I42" s="41"/>
      <c r="J42" s="41"/>
      <c r="K42" s="23"/>
      <c r="M42" s="33"/>
      <c r="AA42" s="23"/>
      <c r="AI42" s="23"/>
      <c r="BB42" s="23"/>
    </row>
    <row r="43" spans="2:54" ht="15">
      <c r="B43" s="23"/>
      <c r="C43" s="41"/>
      <c r="D43" s="41"/>
      <c r="E43" s="41"/>
      <c r="F43" s="41"/>
      <c r="G43" s="41"/>
      <c r="H43" s="41"/>
      <c r="I43" s="41"/>
      <c r="J43" s="41"/>
      <c r="K43" s="23"/>
      <c r="M43" s="33"/>
      <c r="AA43" s="23"/>
      <c r="AI43" s="23"/>
      <c r="BB43" s="23"/>
    </row>
    <row r="44" spans="2:54" ht="15">
      <c r="B44" s="23"/>
      <c r="C44" s="63" t="s">
        <v>34</v>
      </c>
      <c r="D44" s="41"/>
      <c r="E44" s="41"/>
      <c r="F44" s="41"/>
      <c r="G44" s="41"/>
      <c r="H44" s="41"/>
      <c r="I44" s="41"/>
      <c r="J44" s="41"/>
      <c r="K44" s="23"/>
      <c r="M44" s="33"/>
      <c r="AA44" s="23"/>
      <c r="AI44" s="23"/>
      <c r="BB44" s="23"/>
    </row>
    <row r="45" spans="2:54" ht="15">
      <c r="B45" s="23"/>
      <c r="C45" s="41"/>
      <c r="D45" s="41"/>
      <c r="E45" s="41"/>
      <c r="F45" s="41"/>
      <c r="G45" s="41"/>
      <c r="H45" s="41"/>
      <c r="I45" s="41"/>
      <c r="J45" s="41"/>
      <c r="K45" s="23"/>
      <c r="M45" s="33"/>
      <c r="AA45" s="23"/>
      <c r="AI45" s="23"/>
      <c r="BB45" s="23"/>
    </row>
    <row r="46" spans="2:54" ht="15">
      <c r="B46" s="23"/>
      <c r="C46" s="41"/>
      <c r="D46" s="41"/>
      <c r="E46" s="41"/>
      <c r="F46" s="41"/>
      <c r="G46" s="41"/>
      <c r="H46" s="41"/>
      <c r="I46" s="41"/>
      <c r="J46" s="41"/>
      <c r="K46" s="23"/>
      <c r="M46" s="33"/>
      <c r="AA46" s="23"/>
      <c r="AI46" s="23"/>
      <c r="BB46" s="23"/>
    </row>
    <row r="47" spans="1:15" s="35" customFormat="1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M47" s="34"/>
      <c r="N47" s="107"/>
      <c r="O47" s="107"/>
    </row>
    <row r="48" spans="1:54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49"/>
      <c r="M48" s="34"/>
      <c r="N48" s="44"/>
      <c r="BB48" s="23"/>
    </row>
    <row r="49" spans="1:14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49"/>
      <c r="L49" s="49"/>
      <c r="M49" s="34"/>
      <c r="N49" s="44"/>
    </row>
    <row r="50" spans="1:14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9"/>
      <c r="M50" s="34"/>
      <c r="N50" s="44"/>
    </row>
    <row r="51" spans="1:13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49"/>
      <c r="M51" s="34"/>
    </row>
    <row r="52" spans="1:13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49"/>
      <c r="L52" s="50"/>
      <c r="M52" s="34"/>
    </row>
    <row r="53" spans="1:1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49"/>
      <c r="M53" s="34"/>
    </row>
    <row r="54" spans="1:13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6"/>
      <c r="M54" s="34"/>
    </row>
    <row r="55" spans="1:1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7"/>
      <c r="M55" s="34"/>
    </row>
    <row r="56" spans="1:13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7"/>
      <c r="M56" s="34"/>
    </row>
    <row r="57" spans="1:13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7"/>
      <c r="M57" s="34"/>
    </row>
    <row r="58" spans="1:1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7"/>
      <c r="M58" s="34"/>
    </row>
    <row r="59" spans="1:13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7"/>
      <c r="M59" s="34"/>
    </row>
    <row r="60" spans="1:13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7"/>
      <c r="M60" s="34"/>
    </row>
    <row r="61" spans="1:13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7"/>
      <c r="M61" s="34"/>
    </row>
    <row r="62" spans="1:13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M62" s="34"/>
    </row>
    <row r="63" spans="1:13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M63" s="34"/>
    </row>
    <row r="64" spans="1:13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43"/>
      <c r="M64" s="34"/>
    </row>
    <row r="65" spans="1:11" ht="19.5">
      <c r="A65" s="22"/>
      <c r="B65" s="22"/>
      <c r="C65" s="22"/>
      <c r="D65" s="22"/>
      <c r="E65" s="22"/>
      <c r="F65" s="34"/>
      <c r="G65" s="34"/>
      <c r="H65" s="34"/>
      <c r="I65" s="34"/>
      <c r="J65" s="34"/>
      <c r="K65" s="42"/>
    </row>
    <row r="66" s="91" customFormat="1" ht="15">
      <c r="C66" s="91" t="s">
        <v>31</v>
      </c>
    </row>
    <row r="67" spans="1:1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">
      <c r="A70" s="29"/>
      <c r="B70" s="29"/>
      <c r="C70" s="29"/>
      <c r="D70" s="29"/>
      <c r="E70" s="29"/>
      <c r="F70" s="22"/>
      <c r="G70" s="22"/>
      <c r="H70" s="22"/>
      <c r="I70" s="22"/>
      <c r="J70" s="22"/>
      <c r="K70" s="22"/>
    </row>
    <row r="71" spans="6:11" ht="15">
      <c r="F71" s="22"/>
      <c r="G71" s="22"/>
      <c r="H71" s="22"/>
      <c r="I71" s="22"/>
      <c r="J71" s="22"/>
      <c r="K71" s="22"/>
    </row>
    <row r="72" spans="6:11" ht="15">
      <c r="F72" s="22"/>
      <c r="G72" s="22"/>
      <c r="H72" s="22"/>
      <c r="I72" s="22"/>
      <c r="J72" s="22"/>
      <c r="K72" s="22"/>
    </row>
    <row r="73" spans="6:11" ht="15">
      <c r="F73" s="22"/>
      <c r="G73" s="22"/>
      <c r="H73" s="22"/>
      <c r="I73" s="22"/>
      <c r="J73" s="22"/>
      <c r="K73" s="22"/>
    </row>
    <row r="74" spans="6:11" ht="15">
      <c r="F74" s="22"/>
      <c r="G74" s="22"/>
      <c r="H74" s="22"/>
      <c r="I74" s="22"/>
      <c r="J74" s="22"/>
      <c r="K74" s="22"/>
    </row>
    <row r="75" spans="6:14" ht="15">
      <c r="F75" s="22"/>
      <c r="G75" s="22"/>
      <c r="L75" s="38"/>
      <c r="N75" s="22"/>
    </row>
    <row r="76" spans="6:11" ht="15">
      <c r="F76" s="22"/>
      <c r="G76" s="22"/>
      <c r="K76" s="22"/>
    </row>
    <row r="77" spans="6:11" ht="15">
      <c r="F77" s="22"/>
      <c r="G77" s="22"/>
      <c r="H77" s="22"/>
      <c r="I77" s="22"/>
      <c r="J77" s="22"/>
      <c r="K77" s="22"/>
    </row>
    <row r="78" spans="6:11" ht="15">
      <c r="F78" s="22"/>
      <c r="G78" s="22"/>
      <c r="H78" s="22"/>
      <c r="I78" s="22"/>
      <c r="J78" s="22"/>
      <c r="K78" s="22"/>
    </row>
    <row r="79" spans="6:11" ht="15">
      <c r="F79" s="22"/>
      <c r="G79" s="22"/>
      <c r="H79" s="22"/>
      <c r="I79" s="22"/>
      <c r="J79" s="22"/>
      <c r="K79" s="22"/>
    </row>
    <row r="80" spans="6:11" ht="15">
      <c r="F80" s="22"/>
      <c r="G80" s="22"/>
      <c r="H80" s="22"/>
      <c r="I80" s="22"/>
      <c r="J80" s="22"/>
      <c r="K80" s="22"/>
    </row>
    <row r="81" spans="6:11" ht="15">
      <c r="F81" s="22"/>
      <c r="G81" s="22"/>
      <c r="H81" s="22"/>
      <c r="I81" s="22"/>
      <c r="J81" s="22"/>
      <c r="K81" s="22"/>
    </row>
    <row r="82" spans="6:11" ht="15">
      <c r="F82" s="22"/>
      <c r="G82" s="22"/>
      <c r="H82" s="22"/>
      <c r="I82" s="22"/>
      <c r="J82" s="22"/>
      <c r="K82" s="22"/>
    </row>
    <row r="83" spans="6:11" ht="15">
      <c r="F83" s="22"/>
      <c r="G83" s="22"/>
      <c r="H83" s="22"/>
      <c r="I83" s="22"/>
      <c r="J83" s="22"/>
      <c r="K83" s="22"/>
    </row>
    <row r="84" spans="6:11" ht="15">
      <c r="F84" s="22"/>
      <c r="G84" s="22"/>
      <c r="H84" s="22"/>
      <c r="I84" s="22"/>
      <c r="J84" s="22"/>
      <c r="K84" s="22"/>
    </row>
    <row r="85" spans="6:11" ht="15">
      <c r="F85" s="22"/>
      <c r="G85" s="22"/>
      <c r="H85" s="22"/>
      <c r="I85" s="22"/>
      <c r="J85" s="22"/>
      <c r="K85" s="22"/>
    </row>
    <row r="86" spans="6:11" ht="15">
      <c r="F86" s="22"/>
      <c r="G86" s="22"/>
      <c r="H86" s="22"/>
      <c r="I86" s="22"/>
      <c r="J86" s="22"/>
      <c r="K86" s="22"/>
    </row>
    <row r="87" spans="6:11" ht="15">
      <c r="F87" s="22"/>
      <c r="G87" s="22"/>
      <c r="H87" s="22"/>
      <c r="I87" s="22"/>
      <c r="J87" s="22"/>
      <c r="K87" s="22"/>
    </row>
    <row r="88" spans="6:11" ht="15">
      <c r="F88" s="22"/>
      <c r="G88" s="22"/>
      <c r="H88" s="22"/>
      <c r="I88" s="22"/>
      <c r="J88" s="22"/>
      <c r="K88" s="22"/>
    </row>
    <row r="89" spans="6:11" ht="15">
      <c r="F89" s="22"/>
      <c r="G89" s="22"/>
      <c r="H89" s="22"/>
      <c r="I89" s="22"/>
      <c r="J89" s="22"/>
      <c r="K89" s="22"/>
    </row>
    <row r="90" spans="6:11" ht="15">
      <c r="F90" s="22"/>
      <c r="G90" s="22"/>
      <c r="H90" s="22"/>
      <c r="I90" s="22"/>
      <c r="J90" s="22"/>
      <c r="K90" s="22"/>
    </row>
    <row r="91" spans="6:11" ht="15">
      <c r="F91" s="22"/>
      <c r="G91" s="22"/>
      <c r="H91" s="22"/>
      <c r="I91" s="22"/>
      <c r="J91" s="22"/>
      <c r="K91" s="22"/>
    </row>
    <row r="92" spans="6:11" ht="15">
      <c r="F92" s="22"/>
      <c r="G92" s="22"/>
      <c r="H92" s="22"/>
      <c r="I92" s="22"/>
      <c r="J92" s="22"/>
      <c r="K92" s="22"/>
    </row>
    <row r="93" spans="6:11" ht="15">
      <c r="F93" s="22"/>
      <c r="G93" s="22"/>
      <c r="H93" s="22"/>
      <c r="I93" s="22"/>
      <c r="J93" s="22"/>
      <c r="K93" s="22"/>
    </row>
    <row r="94" spans="6:11" ht="15">
      <c r="F94" s="22"/>
      <c r="G94" s="22"/>
      <c r="H94" s="22"/>
      <c r="I94" s="22"/>
      <c r="J94" s="22"/>
      <c r="K94" s="22"/>
    </row>
    <row r="95" spans="6:11" ht="15">
      <c r="F95" s="22"/>
      <c r="G95" s="22"/>
      <c r="H95" s="22"/>
      <c r="I95" s="22"/>
      <c r="J95" s="22"/>
      <c r="K95" s="22"/>
    </row>
    <row r="96" spans="6:11" ht="15">
      <c r="F96" s="22"/>
      <c r="G96" s="22"/>
      <c r="H96" s="22"/>
      <c r="I96" s="22"/>
      <c r="J96" s="22"/>
      <c r="K96" s="22"/>
    </row>
    <row r="97" spans="6:11" ht="15">
      <c r="F97" s="22"/>
      <c r="G97" s="22"/>
      <c r="H97" s="22"/>
      <c r="I97" s="22"/>
      <c r="J97" s="22"/>
      <c r="K97" s="22"/>
    </row>
    <row r="98" spans="6:11" ht="15">
      <c r="F98" s="22"/>
      <c r="G98" s="22"/>
      <c r="H98" s="22"/>
      <c r="I98" s="22"/>
      <c r="J98" s="22"/>
      <c r="K98" s="22"/>
    </row>
    <row r="99" spans="6:11" ht="15">
      <c r="F99" s="22"/>
      <c r="G99" s="22"/>
      <c r="H99" s="22"/>
      <c r="I99" s="22"/>
      <c r="J99" s="22"/>
      <c r="K99" s="22"/>
    </row>
    <row r="100" spans="6:11" ht="15">
      <c r="F100" s="22"/>
      <c r="G100" s="22"/>
      <c r="H100" s="22"/>
      <c r="I100" s="22"/>
      <c r="J100" s="22"/>
      <c r="K100" s="22"/>
    </row>
    <row r="101" spans="6:11" ht="15">
      <c r="F101" s="22"/>
      <c r="G101" s="22"/>
      <c r="H101" s="22"/>
      <c r="I101" s="22"/>
      <c r="J101" s="22"/>
      <c r="K101" s="22"/>
    </row>
    <row r="102" spans="6:11" ht="15">
      <c r="F102" s="22"/>
      <c r="G102" s="22"/>
      <c r="H102" s="22"/>
      <c r="I102" s="22"/>
      <c r="J102" s="22"/>
      <c r="K102" s="22"/>
    </row>
    <row r="103" spans="6:11" ht="15">
      <c r="F103" s="22"/>
      <c r="G103" s="22"/>
      <c r="H103" s="22"/>
      <c r="I103" s="22"/>
      <c r="J103" s="22"/>
      <c r="K103" s="22"/>
    </row>
    <row r="104" spans="6:11" ht="15">
      <c r="F104" s="22"/>
      <c r="G104" s="22"/>
      <c r="H104" s="22"/>
      <c r="I104" s="22"/>
      <c r="J104" s="22"/>
      <c r="K104" s="22"/>
    </row>
    <row r="105" spans="6:11" ht="15">
      <c r="F105" s="22"/>
      <c r="G105" s="22"/>
      <c r="H105" s="22"/>
      <c r="I105" s="22"/>
      <c r="J105" s="22"/>
      <c r="K105" s="22"/>
    </row>
    <row r="106" spans="6:11" ht="15">
      <c r="F106" s="22"/>
      <c r="G106" s="22"/>
      <c r="H106" s="22"/>
      <c r="I106" s="22"/>
      <c r="J106" s="22"/>
      <c r="K106" s="22"/>
    </row>
    <row r="107" spans="6:11" ht="15">
      <c r="F107" s="22"/>
      <c r="G107" s="22"/>
      <c r="H107" s="22"/>
      <c r="I107" s="22"/>
      <c r="J107" s="22"/>
      <c r="K107" s="22"/>
    </row>
    <row r="108" spans="6:11" ht="15">
      <c r="F108" s="22"/>
      <c r="G108" s="22"/>
      <c r="H108" s="22"/>
      <c r="I108" s="22"/>
      <c r="J108" s="22"/>
      <c r="K108" s="22"/>
    </row>
    <row r="109" spans="6:11" ht="15">
      <c r="F109" s="22"/>
      <c r="G109" s="22"/>
      <c r="H109" s="22"/>
      <c r="I109" s="22"/>
      <c r="J109" s="22"/>
      <c r="K109" s="22"/>
    </row>
    <row r="110" spans="6:11" ht="15">
      <c r="F110" s="22"/>
      <c r="G110" s="22"/>
      <c r="H110" s="22"/>
      <c r="I110" s="22"/>
      <c r="J110" s="22"/>
      <c r="K110" s="22"/>
    </row>
  </sheetData>
  <sheetProtection/>
  <mergeCells count="1">
    <mergeCell ref="N47:O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5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Chong</dc:creator>
  <cp:keywords/>
  <dc:description/>
  <cp:lastModifiedBy>MOT_Kamper</cp:lastModifiedBy>
  <cp:lastPrinted>2015-05-06T08:53:28Z</cp:lastPrinted>
  <dcterms:created xsi:type="dcterms:W3CDTF">2013-12-17T04:01:03Z</dcterms:created>
  <dcterms:modified xsi:type="dcterms:W3CDTF">2022-11-15T07:35:49Z</dcterms:modified>
  <cp:category/>
  <cp:version/>
  <cp:contentType/>
  <cp:contentStatus/>
</cp:coreProperties>
</file>